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Титульный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<sst xmlns="http://schemas.openxmlformats.org/spreadsheetml/2006/main" count="285" uniqueCount="143">
  <si>
    <t>УТВЕРЖДАЮ</t>
  </si>
  <si>
    <t>Остаток средств на начало года</t>
  </si>
  <si>
    <t xml:space="preserve">________________________________________________ </t>
  </si>
  <si>
    <t>(подпись) (расшифровка подписи)</t>
  </si>
  <si>
    <t>ПЛАН</t>
  </si>
  <si>
    <t xml:space="preserve">Наименование органа, осуществляющего                                </t>
  </si>
  <si>
    <t>Идентификационный номер</t>
  </si>
  <si>
    <t xml:space="preserve"> </t>
  </si>
  <si>
    <t>Единица измерения: руб. (с точностью до двух знаков после запятой - 0,00)</t>
  </si>
  <si>
    <t>1.4.1. "Показатели финансового состояния учреждения"</t>
  </si>
  <si>
    <t>Таблица 1 "Показатели финансового состояния учреждения"</t>
  </si>
  <si>
    <t>Наименование показателя</t>
  </si>
  <si>
    <t>Сумма</t>
  </si>
  <si>
    <t>1. Нефинансовые активы, всего:</t>
  </si>
  <si>
    <t>1.1. Из них:</t>
  </si>
  <si>
    <t>недвижимое имущество, всего:</t>
  </si>
  <si>
    <t>1.1.1. В том числе:</t>
  </si>
  <si>
    <t>остаточная стоимость</t>
  </si>
  <si>
    <t>1.2. Особо ценное движимое имущество, всего:</t>
  </si>
  <si>
    <t>1.2.1. В том числе:</t>
  </si>
  <si>
    <t>2. Финансовые активы, всего:</t>
  </si>
  <si>
    <t>2.1. Из них:</t>
  </si>
  <si>
    <t>денежные средства учреждения, всего</t>
  </si>
  <si>
    <t>2.1.1. В том числе:</t>
  </si>
  <si>
    <t>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</si>
  <si>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</si>
  <si>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</si>
  <si>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</si>
  <si>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</si>
  <si>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 Обязательства, всего:</t>
  </si>
  <si>
    <t>3.1. Из них:</t>
  </si>
  <si>
    <t>долговые обязательства</t>
  </si>
  <si>
    <t>3.2. Кредиторская задолженность:</t>
  </si>
  <si>
    <t>3.2.1. В том числе:</t>
  </si>
  <si>
    <t>просроченная кредиторская задолженность</t>
  </si>
  <si>
    <t xml:space="preserve">1.5. Показатели по поступлениям и выплатам учреждения </t>
  </si>
  <si>
    <t xml:space="preserve">Таблица 2 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</si>
  <si>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</si>
  <si>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</si>
  <si>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</si>
  <si>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</si>
  <si>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</si>
  <si>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</si>
  <si>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</si>
  <si>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</si>
  <si>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</si>
  <si>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</si>
  <si>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</si>
  <si>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</si>
  <si>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</si>
  <si>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</si>
  <si>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</si>
  <si>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</si>
  <si>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</si>
  <si>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</si>
  <si>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</si>
  <si>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</si>
  <si>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</si>
  <si>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</si>
  <si>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</si>
  <si>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</si>
  <si>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</si>
  <si>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</si>
  <si>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</si>
  <si>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</si>
  <si>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</si>
  <si>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</si>
  <si>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</si>
  <si>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</si>
  <si>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</si>
  <si>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</si>
  <si>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</si>
  <si>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Остаток средств на конец года</t>
  </si>
  <si>
    <t>1.6. Показатели выплат по расходам на закупку товаров, работ, услуг учреждения</t>
  </si>
  <si>
    <t>Таблица 2.1</t>
  </si>
  <si>
    <t>Год начала закупки</t>
  </si>
  <si>
    <t>Сумма выплат по расходам на закупку товаров, работ и услуг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</si>
  <si>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</si>
  <si>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</si>
  <si>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</si>
  <si>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</si>
  <si>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</si>
  <si>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</si>
  <si>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1.7. Сведения о средствах, поступающих во временное распоряжение учреждения</t>
  </si>
  <si>
    <t>Поступление</t>
  </si>
  <si>
    <t>Выбытие</t>
  </si>
  <si>
    <t>1.8. Справочная информация</t>
  </si>
  <si>
    <t>Таблица 4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</si>
  <si>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</si>
  <si>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</si>
  <si>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</si>
  <si>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(подпись)  (расшифровка подписи)</t>
  </si>
  <si>
    <t xml:space="preserve">                        М.П.</t>
  </si>
  <si>
    <t xml:space="preserve">                                            (подпись) (расшифровка подписи)</t>
  </si>
  <si>
    <t xml:space="preserve">                          должность (подпись) (расшифровка подписи) телефон</t>
  </si>
  <si>
    <t xml:space="preserve">       (дата)</t>
  </si>
  <si>
    <t>функции и полномочия учредителя  Отдел образования администрации муниципального образования  Адамовский район</t>
  </si>
  <si>
    <t>Код причины постановки на учет (КПП) 56 19 01 001</t>
  </si>
  <si>
    <t>Код по реестру участников бюджетного процесса  383</t>
  </si>
  <si>
    <t xml:space="preserve"> определенными законодательством Российской Федерации, Оренбургской области,</t>
  </si>
  <si>
    <t>1.Сведения о деятельности муниципального учреждения.</t>
  </si>
  <si>
    <t>1.1.Цели деятельности учреждения</t>
  </si>
  <si>
    <t>1.2. Виды деятельности муниципального учреждения, относящиеся к его основным видам</t>
  </si>
  <si>
    <t>деятельности в соответствии с уставом учреждения.</t>
  </si>
  <si>
    <t xml:space="preserve">     Учреждение осуществляет свою деятельность в соответствии с предметом и целями деятельности,</t>
  </si>
  <si>
    <t xml:space="preserve"> правовыми актами органов местного самоуправления и уставом   </t>
  </si>
  <si>
    <t xml:space="preserve">1.3. Перечень услуг (работ), предоставляемых муниципальным учреждением </t>
  </si>
  <si>
    <t>на платной основе.</t>
  </si>
  <si>
    <t>1.4. Показатели финансового состояния учреждения</t>
  </si>
  <si>
    <t xml:space="preserve"> (на последнюю отчетную дату).</t>
  </si>
  <si>
    <t>сусидии, предоставляемые в соответствии с абзацем вторым пункта 1 статьи 78.1 Бюджетного кодекса Российской Федерации</t>
  </si>
  <si>
    <r>
      <t xml:space="preserve">Наименование муниципального учреждения  </t>
    </r>
    <r>
      <rPr>
        <b/>
        <sz val="12"/>
        <rFont val="Times New Roman"/>
        <family val="1"/>
      </rPr>
      <t>Муниципальное бюджетное общеобразовательное учреждение</t>
    </r>
  </si>
  <si>
    <t>выплаты по расходам, всего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</si>
  <si>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</si>
  <si>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</si>
  <si>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</si>
  <si>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на 2019г. 1-ый год планового периода</t>
  </si>
  <si>
    <t>Главный бухгалтер муниципального учреждения _______________Бугаева Г.С.</t>
  </si>
  <si>
    <t>"Адамовкая   средняя  общеобразовательная школа № 2"</t>
  </si>
  <si>
    <t xml:space="preserve">Адрес фактического местонахождения  462840 Оренбургская область, Адамовский район, </t>
  </si>
  <si>
    <t>п.Адамовка ул.Школьная д.10</t>
  </si>
  <si>
    <t>налогоплательщика (ИНН)  56 19 00 44 65</t>
  </si>
  <si>
    <t>Руководитель  муниципального  учреждения _________________Осипова И.В.</t>
  </si>
  <si>
    <t>Директор МБОУ "Адамовская средняя общеобразовательная школа № 2"</t>
  </si>
  <si>
    <t xml:space="preserve">- Основными целями деятельности Организации  является реализация образовательной деятельности по основным образовательным программам начального общего, основного общего и среднего общего образования и дополнительным образовательным программам. 
     Учреждение осуществляет обучение и воспитание в интересах личности, общества, государства, обеспечивает создание благоприятных условий для разностороннего развития личности, в том числе возможности удовлетворения потребности учащегося в самообразовании и получении дополнительного образования
</t>
  </si>
  <si>
    <t>Организация осуществляет следующие основные виды деятельности:</t>
  </si>
  <si>
    <t>-   реализация основных общеобразовательных программ начального общего образования, основного общего образования и среднего общего образования;</t>
  </si>
  <si>
    <t>- осуществляет образовательную деятельность по адаптированной основной общеобразовательной программе ;</t>
  </si>
  <si>
    <t xml:space="preserve">      - реализация дополнительных общеобразовательных программ – дополнительных общеразвивающих программ.</t>
  </si>
  <si>
    <t xml:space="preserve">Помимо основных видов деятельности Организация вправе осуществлять следующие виды образовательных услуг (в том числе и на платной основе):
- организовывать углубленное изучение предметов за пределами образовательных программ, определяющих статус общеобразовательной Организации;
- организовывать компьютерные курсы;
- проводить репетиторство с учащимися другой общеобразовательной Организации;
- организовывать курсы: по подготовке к поступлению в высшие учебные заведения,
по изучению иностранных языков, машинописи, стенографии;
-организовывать курсы по обучению игре на музыкальных инструментах, фотографии, кино-видео-радиолюбительскому делу, кройке и шитью, вязанию, домоводству, танцам.
- осуществление спортивной и физкультурно-оздоровительной деятельности;
- проведение и организация ярмарок, выставок, конференций, семинаров, совещаний, олимпиад, конкурсов, культурно-массовых и других мероприятий;
Организация вправе осуществлять иные виды деятельности лишь постольку, поскольку это служит достижению целей, ради которых оно создано, и соответствующую этим целям, при условии, что такая деятельность не запрещена законодательством.
</t>
  </si>
  <si>
    <t xml:space="preserve">1.3.1 «Реализация основных общеобразовательных программ начального общего образования»; 
1.3.2 «Реализация основных общеобразовательных программ основного общего образования»;
1.3.3 «Реализация основных общеобразовательных программ среднего общего образования»;
1.3.4  Организация отдыха детей и молодежи; 
</t>
  </si>
  <si>
    <t xml:space="preserve"> МБОУ «Адамовская средняя общеобразовательная школа № 2"</t>
  </si>
  <si>
    <t>Объем финансового обеспечения на 2017 г.</t>
  </si>
  <si>
    <t>Объем финансового обеспечения на 2018 г.</t>
  </si>
  <si>
    <t>Объем финансового обеспечения на 2019 г.</t>
  </si>
  <si>
    <t>ФИНАНСОВО-ХОЗЯЙСТВЕННОЙ ДЕЯТЕЛЬНОСТИ НА 2017 г.</t>
  </si>
  <si>
    <t xml:space="preserve">1.4.1. Общая балансовая стоимость недвижимого муниципальног имущества </t>
  </si>
  <si>
    <t>1.4.2. Общая балансовая стоимость движимого муниципальног имущества</t>
  </si>
  <si>
    <t>и плановый период  2018 ,2019 годы.</t>
  </si>
  <si>
    <t>Ответственный исполнитель ___________________ Фаткулина Н.И.</t>
  </si>
  <si>
    <t>"01" октября 2017 г.</t>
  </si>
  <si>
    <t>от  "01"  октября  2017 г.</t>
  </si>
  <si>
    <t>"10" октября  2017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</si>
</sst>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5" fillId="0" borderId="12" xfId="42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5" fillId="0" borderId="15" xfId="42" applyNumberFormat="1" applyFont="1" applyBorder="1" applyAlignment="1" applyProtection="1">
      <alignment horizontal="center" vertical="center" wrapText="1"/>
      <protection/>
    </xf>
    <xf numFmtId="49" fontId="5" fillId="0" borderId="12" xfId="42" applyNumberFormat="1" applyFont="1" applyBorder="1" applyAlignment="1" applyProtection="1">
      <alignment horizontal="center" vertical="center" wrapText="1"/>
      <protection/>
    </xf>
    <xf numFmtId="49" fontId="4" fillId="0" borderId="15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2" xfId="42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5" fillId="0" borderId="16" xfId="42" applyBorder="1" applyAlignment="1" applyProtection="1">
      <alignment horizontal="center" vertical="top" wrapText="1"/>
      <protection/>
    </xf>
    <xf numFmtId="0" fontId="35" fillId="0" borderId="17" xfId="42" applyBorder="1" applyAlignment="1" applyProtection="1">
      <alignment horizontal="center" vertical="top" wrapText="1"/>
      <protection/>
    </xf>
    <xf numFmtId="0" fontId="35" fillId="0" borderId="11" xfId="42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C10A52151C04FF9D552ED84r3g5F" TargetMode="External" /><Relationship Id="rId2" Type="http://schemas.openxmlformats.org/officeDocument/2006/relationships/hyperlink" Target="consultantplus://offline/ref=891A66472F5422D728CDBE0A2F11DC4A3BCD11A72359C04FF9D552ED84r3g5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D11A52352C04FF9D552ED84r3g5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2"/>
  <sheetViews>
    <sheetView zoomScalePageLayoutView="0" workbookViewId="0" topLeftCell="A7">
      <selection activeCell="A25" sqref="A25"/>
    </sheetView>
  </sheetViews>
  <sheetFormatPr defaultColWidth="9.00390625" defaultRowHeight="12.75"/>
  <cols>
    <col min="1" max="1" width="138.75390625" style="15" customWidth="1"/>
    <col min="2" max="2" width="15.25390625" style="15" customWidth="1"/>
    <col min="3" max="16384" width="9.125" style="15" customWidth="1"/>
  </cols>
  <sheetData>
    <row r="3" ht="20.25" customHeight="1">
      <c r="A3" s="23" t="s">
        <v>0</v>
      </c>
    </row>
    <row r="4" ht="20.25" customHeight="1">
      <c r="A4" s="23"/>
    </row>
    <row r="5" ht="15.75">
      <c r="A5" s="23" t="s">
        <v>123</v>
      </c>
    </row>
    <row r="6" ht="15.75">
      <c r="A6" s="23"/>
    </row>
    <row r="7" ht="15.75">
      <c r="A7" s="23" t="s">
        <v>2</v>
      </c>
    </row>
    <row r="8" ht="15.75">
      <c r="A8" s="23" t="s">
        <v>3</v>
      </c>
    </row>
    <row r="9" ht="15.75">
      <c r="A9" s="23"/>
    </row>
    <row r="10" ht="15.75">
      <c r="A10" s="23" t="s">
        <v>140</v>
      </c>
    </row>
    <row r="11" ht="15.75">
      <c r="A11" s="23"/>
    </row>
    <row r="12" ht="18" customHeight="1">
      <c r="A12" s="26" t="s">
        <v>4</v>
      </c>
    </row>
    <row r="13" ht="26.25" customHeight="1">
      <c r="A13" s="26" t="s">
        <v>135</v>
      </c>
    </row>
    <row r="14" ht="15.75">
      <c r="A14" s="26" t="s">
        <v>138</v>
      </c>
    </row>
    <row r="15" ht="21.75" customHeight="1">
      <c r="A15" s="26" t="s">
        <v>141</v>
      </c>
    </row>
    <row r="16" ht="15.75">
      <c r="A16" s="14"/>
    </row>
    <row r="17" ht="15.75">
      <c r="A17" s="14" t="s">
        <v>111</v>
      </c>
    </row>
    <row r="18" ht="15.75">
      <c r="A18" s="37" t="s">
        <v>118</v>
      </c>
    </row>
    <row r="19" ht="15.75">
      <c r="A19" s="14" t="s">
        <v>5</v>
      </c>
    </row>
    <row r="20" ht="15.75">
      <c r="A20" s="14" t="s">
        <v>96</v>
      </c>
    </row>
    <row r="21" ht="15.75">
      <c r="A21" s="14"/>
    </row>
    <row r="22" ht="15.75">
      <c r="A22" s="14" t="s">
        <v>119</v>
      </c>
    </row>
    <row r="23" ht="15.75">
      <c r="A23" s="14" t="s">
        <v>120</v>
      </c>
    </row>
    <row r="24" ht="15.75">
      <c r="A24" s="14" t="s">
        <v>6</v>
      </c>
    </row>
    <row r="25" ht="15.75">
      <c r="A25" s="14" t="s">
        <v>121</v>
      </c>
    </row>
    <row r="26" ht="15.75">
      <c r="A26" s="14" t="s">
        <v>7</v>
      </c>
    </row>
    <row r="27" ht="15.75">
      <c r="A27" s="14" t="s">
        <v>97</v>
      </c>
    </row>
    <row r="28" ht="15.75">
      <c r="A28" s="14"/>
    </row>
    <row r="29" ht="15.75">
      <c r="A29" s="14" t="s">
        <v>98</v>
      </c>
    </row>
    <row r="30" ht="15.75">
      <c r="A30" s="14"/>
    </row>
    <row r="31" ht="18" customHeight="1">
      <c r="A31" s="14" t="s">
        <v>8</v>
      </c>
    </row>
    <row r="32" ht="15.75">
      <c r="A32" s="14"/>
    </row>
    <row r="33" ht="18.75" customHeight="1">
      <c r="A33" s="14"/>
    </row>
    <row r="34" ht="33" customHeight="1">
      <c r="A34" s="14"/>
    </row>
    <row r="35" ht="50.25" customHeight="1">
      <c r="A35" s="14"/>
    </row>
    <row r="36" ht="39.75" customHeight="1">
      <c r="A36" s="14"/>
    </row>
    <row r="37" ht="22.5" customHeight="1">
      <c r="A37" s="14"/>
    </row>
    <row r="38" ht="15.75">
      <c r="A38" s="14"/>
    </row>
    <row r="39" ht="15.75">
      <c r="A39" s="25"/>
    </row>
    <row r="40" ht="15.75">
      <c r="A40" s="25"/>
    </row>
    <row r="41" ht="15.75">
      <c r="A41" s="25"/>
    </row>
    <row r="42" ht="15.75">
      <c r="A4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24">
      <selection activeCell="A40" sqref="A40"/>
    </sheetView>
  </sheetViews>
  <sheetFormatPr defaultColWidth="9.00390625" defaultRowHeight="12.75"/>
  <cols>
    <col min="1" max="1" width="108.25390625" style="27" customWidth="1"/>
  </cols>
  <sheetData>
    <row r="1" ht="15">
      <c r="A1" s="48"/>
    </row>
    <row r="2" ht="15.75">
      <c r="A2" s="49" t="s">
        <v>100</v>
      </c>
    </row>
    <row r="3" ht="15.75">
      <c r="A3" s="49"/>
    </row>
    <row r="4" ht="15.75">
      <c r="A4" s="49" t="s">
        <v>101</v>
      </c>
    </row>
    <row r="5" ht="15.75">
      <c r="A5" s="49"/>
    </row>
    <row r="6" ht="34.5" customHeight="1">
      <c r="A6" s="51" t="s">
        <v>104</v>
      </c>
    </row>
    <row r="7" spans="1:8" ht="25.5" customHeight="1">
      <c r="A7" s="53" t="s">
        <v>99</v>
      </c>
      <c r="B7" s="58"/>
      <c r="C7" s="58"/>
      <c r="D7" s="58"/>
      <c r="E7" s="58"/>
      <c r="F7" s="58"/>
      <c r="G7" s="58"/>
      <c r="H7" s="58"/>
    </row>
    <row r="8" spans="1:8" ht="18.75" customHeight="1">
      <c r="A8" s="53" t="s">
        <v>105</v>
      </c>
      <c r="B8" s="58"/>
      <c r="C8" s="58"/>
      <c r="D8" s="58"/>
      <c r="E8" s="58"/>
      <c r="F8" s="58"/>
      <c r="G8" s="58"/>
      <c r="H8" s="58"/>
    </row>
    <row r="9" spans="1:8" ht="24" customHeight="1">
      <c r="A9" s="44" t="s">
        <v>131</v>
      </c>
      <c r="B9" s="12"/>
      <c r="C9" s="12"/>
      <c r="D9" s="12"/>
      <c r="E9" s="12"/>
      <c r="F9" s="12"/>
      <c r="G9" s="12"/>
      <c r="H9" s="12"/>
    </row>
    <row r="10" spans="1:8" ht="15">
      <c r="A10" s="48"/>
      <c r="B10" s="12"/>
      <c r="C10" s="12"/>
      <c r="D10" s="12"/>
      <c r="E10" s="12"/>
      <c r="F10" s="12"/>
      <c r="G10" s="12"/>
      <c r="H10" s="12"/>
    </row>
    <row r="11" spans="1:8" ht="1.5" customHeight="1">
      <c r="A11" s="48"/>
      <c r="B11" s="12"/>
      <c r="C11" s="12"/>
      <c r="D11" s="12"/>
      <c r="E11" s="12"/>
      <c r="F11" s="12"/>
      <c r="G11" s="12"/>
      <c r="H11" s="12"/>
    </row>
    <row r="12" spans="1:8" ht="15" hidden="1">
      <c r="A12" s="48"/>
      <c r="B12" s="12"/>
      <c r="C12" s="12"/>
      <c r="D12" s="12"/>
      <c r="E12" s="12"/>
      <c r="F12" s="12"/>
      <c r="G12" s="12"/>
      <c r="H12" s="12"/>
    </row>
    <row r="13" spans="1:8" ht="15" hidden="1">
      <c r="A13" s="48"/>
      <c r="B13" s="12"/>
      <c r="C13" s="12"/>
      <c r="D13" s="12"/>
      <c r="E13" s="12"/>
      <c r="F13" s="12"/>
      <c r="G13" s="12"/>
      <c r="H13" s="12"/>
    </row>
    <row r="14" spans="1:8" ht="168.75">
      <c r="A14" s="51" t="s">
        <v>124</v>
      </c>
      <c r="B14" s="58"/>
      <c r="C14" s="58"/>
      <c r="D14" s="58"/>
      <c r="E14" s="58"/>
      <c r="F14" s="58"/>
      <c r="G14" s="58"/>
      <c r="H14" s="58"/>
    </row>
    <row r="15" spans="1:8" ht="15">
      <c r="A15" s="45"/>
      <c r="B15" s="12"/>
      <c r="C15" s="12"/>
      <c r="D15" s="12"/>
      <c r="E15" s="12"/>
      <c r="F15" s="12"/>
      <c r="G15" s="12"/>
      <c r="H15" s="12"/>
    </row>
    <row r="16" spans="1:8" ht="15">
      <c r="A16" s="45"/>
      <c r="B16" s="12"/>
      <c r="C16" s="12"/>
      <c r="D16" s="12"/>
      <c r="E16" s="12"/>
      <c r="F16" s="12"/>
      <c r="G16" s="12"/>
      <c r="H16" s="12"/>
    </row>
    <row r="17" spans="1:8" ht="0.75" customHeight="1">
      <c r="A17" s="45"/>
      <c r="B17" s="58"/>
      <c r="C17" s="58"/>
      <c r="D17" s="58"/>
      <c r="E17" s="58"/>
      <c r="F17" s="58"/>
      <c r="G17" s="58"/>
      <c r="H17" s="58"/>
    </row>
    <row r="18" spans="1:8" ht="15" hidden="1">
      <c r="A18" s="45"/>
      <c r="B18" s="58"/>
      <c r="C18" s="58"/>
      <c r="D18" s="58"/>
      <c r="E18" s="58"/>
      <c r="F18" s="58"/>
      <c r="G18" s="58"/>
      <c r="H18" s="58"/>
    </row>
    <row r="19" spans="1:8" ht="15" hidden="1">
      <c r="A19" s="45"/>
      <c r="B19" s="58"/>
      <c r="C19" s="58"/>
      <c r="D19" s="58"/>
      <c r="E19" s="58"/>
      <c r="F19" s="58"/>
      <c r="G19" s="58"/>
      <c r="H19" s="58"/>
    </row>
    <row r="20" spans="1:8" ht="15" hidden="1">
      <c r="A20" s="45"/>
      <c r="B20" s="12"/>
      <c r="C20" s="12"/>
      <c r="D20" s="12"/>
      <c r="E20" s="12"/>
      <c r="F20" s="12"/>
      <c r="G20" s="12"/>
      <c r="H20" s="12"/>
    </row>
    <row r="21" spans="1:8" ht="15" hidden="1">
      <c r="A21" s="45"/>
      <c r="B21" s="12"/>
      <c r="C21" s="12"/>
      <c r="D21" s="12"/>
      <c r="E21" s="12"/>
      <c r="F21" s="12"/>
      <c r="G21" s="12"/>
      <c r="H21" s="12"/>
    </row>
    <row r="22" spans="1:8" ht="15" hidden="1">
      <c r="A22" s="45"/>
      <c r="B22" s="12"/>
      <c r="C22" s="12"/>
      <c r="D22" s="12"/>
      <c r="E22" s="12"/>
      <c r="F22" s="12"/>
      <c r="G22" s="12"/>
      <c r="H22" s="12"/>
    </row>
    <row r="23" spans="1:8" ht="15" hidden="1">
      <c r="A23" s="45"/>
      <c r="B23" s="12"/>
      <c r="C23" s="12"/>
      <c r="D23" s="12"/>
      <c r="E23" s="12"/>
      <c r="F23" s="12"/>
      <c r="G23" s="12"/>
      <c r="H23" s="12"/>
    </row>
    <row r="24" ht="31.5">
      <c r="A24" s="49" t="s">
        <v>102</v>
      </c>
    </row>
    <row r="25" ht="15.75">
      <c r="A25" s="49" t="s">
        <v>103</v>
      </c>
    </row>
    <row r="26" ht="15.75">
      <c r="A26" s="49"/>
    </row>
    <row r="27" ht="18.75">
      <c r="A27" s="50" t="s">
        <v>125</v>
      </c>
    </row>
    <row r="28" ht="37.5">
      <c r="A28" s="50" t="s">
        <v>126</v>
      </c>
    </row>
    <row r="29" ht="37.5">
      <c r="A29" s="50" t="s">
        <v>127</v>
      </c>
    </row>
    <row r="30" ht="37.5">
      <c r="A30" s="52" t="s">
        <v>128</v>
      </c>
    </row>
    <row r="31" ht="318.75">
      <c r="A31" s="51" t="s">
        <v>129</v>
      </c>
    </row>
    <row r="32" ht="15.75">
      <c r="A32" s="46" t="s">
        <v>106</v>
      </c>
    </row>
    <row r="33" ht="15.75">
      <c r="A33" s="46" t="s">
        <v>107</v>
      </c>
    </row>
    <row r="34" ht="150">
      <c r="A34" s="51" t="s">
        <v>130</v>
      </c>
    </row>
    <row r="35" ht="15.75">
      <c r="A35" s="46" t="s">
        <v>108</v>
      </c>
    </row>
    <row r="36" ht="15.75">
      <c r="A36" s="46" t="s">
        <v>109</v>
      </c>
    </row>
    <row r="37" ht="15">
      <c r="A37" s="45"/>
    </row>
    <row r="38" ht="18">
      <c r="A38" s="54"/>
    </row>
    <row r="39" ht="18">
      <c r="A39" s="54" t="s">
        <v>136</v>
      </c>
    </row>
    <row r="40" ht="18">
      <c r="A40" s="55">
        <f>Лист3!C8</f>
        <v>16653034.36</v>
      </c>
    </row>
    <row r="41" ht="18">
      <c r="A41" s="54" t="s">
        <v>137</v>
      </c>
    </row>
    <row r="42" ht="18">
      <c r="A42" s="55">
        <f>Лист3!C12</f>
        <v>15806215.55</v>
      </c>
    </row>
    <row r="43" ht="15">
      <c r="A43" s="45"/>
    </row>
    <row r="44" ht="15.75">
      <c r="A44" s="46"/>
    </row>
    <row r="45" ht="15.75">
      <c r="A45" s="46"/>
    </row>
    <row r="46" ht="15">
      <c r="A46" s="45"/>
    </row>
    <row r="47" ht="15">
      <c r="A47" s="45"/>
    </row>
    <row r="48" ht="15">
      <c r="A48" s="45"/>
    </row>
    <row r="49" ht="15">
      <c r="A49" s="45"/>
    </row>
    <row r="50" ht="12.75">
      <c r="A50" s="47"/>
    </row>
  </sheetData>
  <sheetProtection/>
  <mergeCells count="6">
    <mergeCell ref="B7:H7"/>
    <mergeCell ref="B8:H8"/>
    <mergeCell ref="B14:H14"/>
    <mergeCell ref="B17:H17"/>
    <mergeCell ref="B18:H18"/>
    <mergeCell ref="B19:H19"/>
  </mergeCells>
  <printOptions/>
  <pageMargins left="0.5905511811023623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zoomScalePageLayoutView="0" workbookViewId="0" topLeftCell="A1">
      <selection activeCell="F28" sqref="F27:F28"/>
    </sheetView>
  </sheetViews>
  <sheetFormatPr defaultColWidth="9.00390625" defaultRowHeight="12.75"/>
  <cols>
    <col min="2" max="2" width="96.75390625" style="0" customWidth="1"/>
    <col min="3" max="3" width="29.75390625" style="0" customWidth="1"/>
    <col min="4" max="4" width="11.75390625" style="0" bestFit="1" customWidth="1"/>
  </cols>
  <sheetData>
    <row r="2" ht="29.25" customHeight="1">
      <c r="B2" s="1" t="s">
        <v>9</v>
      </c>
    </row>
    <row r="3" ht="15.75">
      <c r="B3" s="1"/>
    </row>
    <row r="4" ht="25.5" customHeight="1" thickBot="1">
      <c r="B4" s="1" t="s">
        <v>10</v>
      </c>
    </row>
    <row r="5" spans="2:3" ht="27.75" customHeight="1" thickBot="1">
      <c r="B5" s="2" t="s">
        <v>11</v>
      </c>
      <c r="C5" s="3" t="s">
        <v>12</v>
      </c>
    </row>
    <row r="6" spans="2:3" ht="15" customHeight="1" thickBot="1">
      <c r="B6" s="4">
        <v>1</v>
      </c>
      <c r="C6" s="5">
        <v>2</v>
      </c>
    </row>
    <row r="7" spans="2:4" ht="21" customHeight="1" thickBot="1">
      <c r="B7" s="6" t="s">
        <v>13</v>
      </c>
      <c r="C7" s="34">
        <f>C8+C12</f>
        <v>32459249.91</v>
      </c>
      <c r="D7" s="39"/>
    </row>
    <row r="8" spans="2:3" ht="21.75" customHeight="1">
      <c r="B8" s="7" t="s">
        <v>14</v>
      </c>
      <c r="C8" s="59">
        <v>16653034.36</v>
      </c>
    </row>
    <row r="9" spans="2:3" ht="22.5" customHeight="1" thickBot="1">
      <c r="B9" s="6" t="s">
        <v>15</v>
      </c>
      <c r="C9" s="60"/>
    </row>
    <row r="10" spans="2:3" ht="19.5" customHeight="1">
      <c r="B10" s="7" t="s">
        <v>16</v>
      </c>
      <c r="C10" s="59">
        <v>8373268.6</v>
      </c>
    </row>
    <row r="11" spans="2:3" ht="24.75" customHeight="1" thickBot="1">
      <c r="B11" s="6" t="s">
        <v>17</v>
      </c>
      <c r="C11" s="60"/>
    </row>
    <row r="12" spans="2:3" ht="24.75" customHeight="1" thickBot="1">
      <c r="B12" s="6" t="s">
        <v>18</v>
      </c>
      <c r="C12" s="34">
        <v>15806215.55</v>
      </c>
    </row>
    <row r="13" spans="2:3" ht="23.25" customHeight="1">
      <c r="B13" s="7" t="s">
        <v>19</v>
      </c>
      <c r="C13" s="59">
        <v>2307987.19</v>
      </c>
    </row>
    <row r="14" spans="2:3" ht="22.5" customHeight="1" thickBot="1">
      <c r="B14" s="6" t="s">
        <v>17</v>
      </c>
      <c r="C14" s="60"/>
    </row>
    <row r="15" spans="2:3" ht="21.75" customHeight="1" thickBot="1">
      <c r="B15" s="6" t="s">
        <v>20</v>
      </c>
      <c r="C15" s="34"/>
    </row>
    <row r="16" spans="2:3" ht="19.5" customHeight="1">
      <c r="B16" s="7" t="s">
        <v>21</v>
      </c>
      <c r="C16" s="59">
        <v>0</v>
      </c>
    </row>
    <row r="17" spans="2:3" ht="24" customHeight="1" thickBot="1">
      <c r="B17" s="6" t="s">
        <v>22</v>
      </c>
      <c r="C17" s="60"/>
    </row>
    <row r="18" spans="2:3" ht="21" customHeight="1">
      <c r="B18" s="7" t="s">
        <v>23</v>
      </c>
      <c r="C18" s="59">
        <v>0</v>
      </c>
    </row>
    <row r="19" spans="2:3" ht="27" customHeight="1" thickBot="1">
      <c r="B19" s="6" t="s">
        <v>24</v>
      </c>
      <c r="C19" s="60"/>
    </row>
    <row r="20" spans="2:3" ht="26.25" customHeight="1" thickBot="1">
      <c r="B20" s="6" t="s">
        <v>25</v>
      </c>
      <c r="C20" s="34">
        <v>0</v>
      </c>
    </row>
    <row r="21" spans="2:3" ht="24.75" customHeight="1" thickBot="1">
      <c r="B21" s="6" t="s">
        <v>26</v>
      </c>
      <c r="C21" s="34"/>
    </row>
    <row r="22" spans="2:3" ht="29.25" customHeight="1" thickBot="1">
      <c r="B22" s="6" t="s">
        <v>27</v>
      </c>
      <c r="C22" s="34">
        <v>22153.47</v>
      </c>
    </row>
    <row r="23" spans="2:3" ht="28.5" customHeight="1" thickBot="1">
      <c r="B23" s="6" t="s">
        <v>28</v>
      </c>
      <c r="C23" s="34">
        <v>22153.47</v>
      </c>
    </row>
    <row r="24" spans="2:3" ht="19.5" customHeight="1" thickBot="1">
      <c r="B24" s="8" t="s">
        <v>29</v>
      </c>
      <c r="C24" s="29">
        <f>C25+C27</f>
        <v>2083620.14</v>
      </c>
    </row>
    <row r="25" spans="2:3" ht="19.5" customHeight="1">
      <c r="B25" s="7" t="s">
        <v>30</v>
      </c>
      <c r="C25" s="59">
        <v>0</v>
      </c>
    </row>
    <row r="26" spans="2:3" ht="19.5" customHeight="1" thickBot="1">
      <c r="B26" s="6" t="s">
        <v>31</v>
      </c>
      <c r="C26" s="60"/>
    </row>
    <row r="27" spans="2:3" ht="19.5" customHeight="1" thickBot="1">
      <c r="B27" s="6" t="s">
        <v>32</v>
      </c>
      <c r="C27" s="34">
        <v>2083620.14</v>
      </c>
    </row>
    <row r="28" spans="2:3" ht="21.75" customHeight="1">
      <c r="B28" s="7" t="s">
        <v>33</v>
      </c>
      <c r="C28" s="59">
        <v>399518.99</v>
      </c>
    </row>
    <row r="29" spans="2:3" ht="23.25" customHeight="1" thickBot="1">
      <c r="B29" s="6" t="s">
        <v>34</v>
      </c>
      <c r="C29" s="60"/>
    </row>
  </sheetData>
  <sheetProtection/>
  <mergeCells count="7">
    <mergeCell ref="C28:C29"/>
    <mergeCell ref="C8:C9"/>
    <mergeCell ref="C10:C11"/>
    <mergeCell ref="C13:C14"/>
    <mergeCell ref="C16:C17"/>
    <mergeCell ref="C18:C19"/>
    <mergeCell ref="C25:C26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"/>
  <sheetViews>
    <sheetView zoomScale="75" zoomScaleNormal="75" zoomScalePageLayoutView="0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9" sqref="H19"/>
    </sheetView>
  </sheetViews>
  <sheetFormatPr defaultColWidth="9.00390625" defaultRowHeight="12.75"/>
  <cols>
    <col min="1" max="1" width="4.875" style="15" customWidth="1"/>
    <col min="2" max="2" width="62.00390625" style="15" customWidth="1"/>
    <col min="3" max="3" width="14.125" style="15" customWidth="1"/>
    <col min="4" max="4" width="10.375" style="15" customWidth="1"/>
    <col min="5" max="5" width="14.375" style="15" customWidth="1"/>
    <col min="6" max="6" width="15.375" style="15" customWidth="1"/>
    <col min="7" max="7" width="13.00390625" style="15" customWidth="1"/>
    <col min="8" max="8" width="11.375" style="15" customWidth="1"/>
    <col min="9" max="9" width="11.625" style="15" customWidth="1"/>
    <col min="10" max="10" width="11.25390625" style="15" customWidth="1"/>
    <col min="11" max="11" width="12.875" style="15" customWidth="1"/>
    <col min="12" max="12" width="15.625" style="15" customWidth="1"/>
    <col min="13" max="13" width="14.125" style="15" customWidth="1"/>
    <col min="14" max="18" width="9.125" style="15" customWidth="1"/>
    <col min="19" max="19" width="15.125" style="15" customWidth="1"/>
    <col min="20" max="20" width="16.00390625" style="15" customWidth="1"/>
    <col min="21" max="16384" width="9.125" style="15" customWidth="1"/>
  </cols>
  <sheetData>
    <row r="1" ht="18.75" customHeight="1">
      <c r="B1" s="14" t="s">
        <v>35</v>
      </c>
    </row>
    <row r="2" spans="2:25" ht="18.75" customHeight="1" thickBot="1">
      <c r="B2" s="14"/>
      <c r="H2" s="69"/>
      <c r="I2" s="69"/>
      <c r="J2" s="69"/>
      <c r="K2" s="69"/>
      <c r="O2" s="69"/>
      <c r="P2" s="69"/>
      <c r="Q2" s="69"/>
      <c r="R2" s="69"/>
      <c r="V2" s="69" t="s">
        <v>36</v>
      </c>
      <c r="W2" s="69"/>
      <c r="X2" s="69"/>
      <c r="Y2" s="69"/>
    </row>
    <row r="3" spans="2:25" ht="26.25" customHeight="1" thickBot="1">
      <c r="B3" s="63" t="s">
        <v>11</v>
      </c>
      <c r="C3" s="63" t="s">
        <v>37</v>
      </c>
      <c r="D3" s="74" t="s">
        <v>38</v>
      </c>
      <c r="E3" s="65" t="s">
        <v>132</v>
      </c>
      <c r="F3" s="70"/>
      <c r="G3" s="70"/>
      <c r="H3" s="70"/>
      <c r="I3" s="70"/>
      <c r="J3" s="70"/>
      <c r="K3" s="66"/>
      <c r="L3" s="65" t="s">
        <v>133</v>
      </c>
      <c r="M3" s="70"/>
      <c r="N3" s="70"/>
      <c r="O3" s="70"/>
      <c r="P3" s="70"/>
      <c r="Q3" s="70"/>
      <c r="R3" s="66"/>
      <c r="S3" s="65" t="s">
        <v>134</v>
      </c>
      <c r="T3" s="70"/>
      <c r="U3" s="70"/>
      <c r="V3" s="70"/>
      <c r="W3" s="70"/>
      <c r="X3" s="70"/>
      <c r="Y3" s="66"/>
    </row>
    <row r="4" spans="2:25" ht="16.5" thickBot="1">
      <c r="B4" s="71"/>
      <c r="C4" s="71"/>
      <c r="D4" s="75"/>
      <c r="E4" s="63" t="s">
        <v>39</v>
      </c>
      <c r="F4" s="65" t="s">
        <v>40</v>
      </c>
      <c r="G4" s="70"/>
      <c r="H4" s="70"/>
      <c r="I4" s="70"/>
      <c r="J4" s="70"/>
      <c r="K4" s="66"/>
      <c r="L4" s="63" t="s">
        <v>39</v>
      </c>
      <c r="M4" s="65" t="s">
        <v>40</v>
      </c>
      <c r="N4" s="70"/>
      <c r="O4" s="70"/>
      <c r="P4" s="70"/>
      <c r="Q4" s="70"/>
      <c r="R4" s="66"/>
      <c r="S4" s="63" t="s">
        <v>39</v>
      </c>
      <c r="T4" s="65" t="s">
        <v>40</v>
      </c>
      <c r="U4" s="70"/>
      <c r="V4" s="70"/>
      <c r="W4" s="70"/>
      <c r="X4" s="70"/>
      <c r="Y4" s="66"/>
    </row>
    <row r="5" spans="2:25" ht="179.25" customHeight="1" thickBot="1">
      <c r="B5" s="71"/>
      <c r="C5" s="71"/>
      <c r="D5" s="75"/>
      <c r="E5" s="71"/>
      <c r="F5" s="63" t="s">
        <v>41</v>
      </c>
      <c r="G5" s="72" t="s">
        <v>110</v>
      </c>
      <c r="H5" s="63" t="s">
        <v>42</v>
      </c>
      <c r="I5" s="63" t="s">
        <v>43</v>
      </c>
      <c r="J5" s="65" t="s">
        <v>44</v>
      </c>
      <c r="K5" s="66"/>
      <c r="L5" s="71"/>
      <c r="M5" s="63" t="s">
        <v>41</v>
      </c>
      <c r="N5" s="72" t="s">
        <v>110</v>
      </c>
      <c r="O5" s="63" t="s">
        <v>42</v>
      </c>
      <c r="P5" s="63" t="s">
        <v>43</v>
      </c>
      <c r="Q5" s="65" t="s">
        <v>44</v>
      </c>
      <c r="R5" s="66"/>
      <c r="S5" s="71"/>
      <c r="T5" s="63" t="s">
        <v>41</v>
      </c>
      <c r="U5" s="72" t="s">
        <v>110</v>
      </c>
      <c r="V5" s="63" t="s">
        <v>42</v>
      </c>
      <c r="W5" s="63" t="s">
        <v>43</v>
      </c>
      <c r="X5" s="65" t="s">
        <v>44</v>
      </c>
      <c r="Y5" s="66"/>
    </row>
    <row r="6" spans="2:25" ht="35.25" customHeight="1" thickBot="1">
      <c r="B6" s="64"/>
      <c r="C6" s="64"/>
      <c r="D6" s="76"/>
      <c r="E6" s="64"/>
      <c r="F6" s="64"/>
      <c r="G6" s="73"/>
      <c r="H6" s="64"/>
      <c r="I6" s="64"/>
      <c r="J6" s="20" t="s">
        <v>39</v>
      </c>
      <c r="K6" s="20" t="s">
        <v>45</v>
      </c>
      <c r="L6" s="64"/>
      <c r="M6" s="64"/>
      <c r="N6" s="73"/>
      <c r="O6" s="64"/>
      <c r="P6" s="64"/>
      <c r="Q6" s="20" t="s">
        <v>39</v>
      </c>
      <c r="R6" s="20" t="s">
        <v>45</v>
      </c>
      <c r="S6" s="64"/>
      <c r="T6" s="64"/>
      <c r="U6" s="73"/>
      <c r="V6" s="64"/>
      <c r="W6" s="64"/>
      <c r="X6" s="20" t="s">
        <v>39</v>
      </c>
      <c r="Y6" s="20" t="s">
        <v>45</v>
      </c>
    </row>
    <row r="7" spans="2:25" ht="16.5" thickBot="1">
      <c r="B7" s="19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</row>
    <row r="8" spans="2:25" ht="37.5" customHeight="1" thickBot="1">
      <c r="B8" s="28" t="s">
        <v>46</v>
      </c>
      <c r="C8" s="18">
        <v>100</v>
      </c>
      <c r="D8" s="18" t="s">
        <v>47</v>
      </c>
      <c r="E8" s="29">
        <f>SUM(E9:E16)</f>
        <v>25575860.249999996</v>
      </c>
      <c r="F8" s="35">
        <f>F11</f>
        <v>24575860.249999996</v>
      </c>
      <c r="G8" s="57">
        <f>G14</f>
        <v>1000000</v>
      </c>
      <c r="H8" s="57">
        <f>H14</f>
        <v>0</v>
      </c>
      <c r="I8" s="35">
        <f>I11</f>
        <v>0</v>
      </c>
      <c r="J8" s="35">
        <f>J9+J11+J12+J13+J15+J16</f>
        <v>0</v>
      </c>
      <c r="K8" s="35">
        <f>K11+K15</f>
        <v>0</v>
      </c>
      <c r="L8" s="29">
        <f>SUM(L9:L16)</f>
        <v>21439765.38</v>
      </c>
      <c r="M8" s="35">
        <f>M11</f>
        <v>21439765.38</v>
      </c>
      <c r="N8" s="35">
        <f>N14</f>
        <v>0</v>
      </c>
      <c r="O8" s="35">
        <f>O14</f>
        <v>0</v>
      </c>
      <c r="P8" s="35">
        <f>P11</f>
        <v>0</v>
      </c>
      <c r="Q8" s="35">
        <f>Q9+Q11+Q12+Q13+Q15+Q16</f>
        <v>0</v>
      </c>
      <c r="R8" s="35">
        <f>R11+R15</f>
        <v>0</v>
      </c>
      <c r="S8" s="29">
        <f>SUM(S9:S16)</f>
        <v>21472298.94</v>
      </c>
      <c r="T8" s="35">
        <f>T11</f>
        <v>21472298.94</v>
      </c>
      <c r="U8" s="35">
        <f>U14</f>
        <v>0</v>
      </c>
      <c r="V8" s="35">
        <f>V14</f>
        <v>0</v>
      </c>
      <c r="W8" s="35">
        <f>W11</f>
        <v>0</v>
      </c>
      <c r="X8" s="35">
        <f>X9+X11+X12+X13+X15+X16</f>
        <v>0</v>
      </c>
      <c r="Y8" s="35">
        <f>Y11+Y15</f>
        <v>0</v>
      </c>
    </row>
    <row r="9" spans="2:25" ht="28.5" customHeight="1">
      <c r="B9" s="30" t="s">
        <v>40</v>
      </c>
      <c r="C9" s="63">
        <v>110</v>
      </c>
      <c r="D9" s="61"/>
      <c r="E9" s="67"/>
      <c r="F9" s="63" t="s">
        <v>47</v>
      </c>
      <c r="G9" s="63" t="s">
        <v>47</v>
      </c>
      <c r="H9" s="63" t="s">
        <v>47</v>
      </c>
      <c r="I9" s="63" t="s">
        <v>47</v>
      </c>
      <c r="J9" s="61"/>
      <c r="K9" s="63" t="s">
        <v>47</v>
      </c>
      <c r="L9" s="67"/>
      <c r="M9" s="63" t="s">
        <v>47</v>
      </c>
      <c r="N9" s="63" t="s">
        <v>47</v>
      </c>
      <c r="O9" s="63" t="s">
        <v>47</v>
      </c>
      <c r="P9" s="63" t="s">
        <v>47</v>
      </c>
      <c r="Q9" s="61"/>
      <c r="R9" s="63" t="s">
        <v>47</v>
      </c>
      <c r="S9" s="67"/>
      <c r="T9" s="63" t="s">
        <v>47</v>
      </c>
      <c r="U9" s="63" t="s">
        <v>47</v>
      </c>
      <c r="V9" s="63" t="s">
        <v>47</v>
      </c>
      <c r="W9" s="63" t="s">
        <v>47</v>
      </c>
      <c r="X9" s="61"/>
      <c r="Y9" s="63" t="s">
        <v>47</v>
      </c>
    </row>
    <row r="10" spans="2:25" ht="27.75" customHeight="1" thickBot="1">
      <c r="B10" s="21" t="s">
        <v>48</v>
      </c>
      <c r="C10" s="64"/>
      <c r="D10" s="62"/>
      <c r="E10" s="68"/>
      <c r="F10" s="64"/>
      <c r="G10" s="64"/>
      <c r="H10" s="64"/>
      <c r="I10" s="64"/>
      <c r="J10" s="62"/>
      <c r="K10" s="64"/>
      <c r="L10" s="68"/>
      <c r="M10" s="64"/>
      <c r="N10" s="64"/>
      <c r="O10" s="64"/>
      <c r="P10" s="64"/>
      <c r="Q10" s="62"/>
      <c r="R10" s="64"/>
      <c r="S10" s="68"/>
      <c r="T10" s="64"/>
      <c r="U10" s="64"/>
      <c r="V10" s="64"/>
      <c r="W10" s="64"/>
      <c r="X10" s="62"/>
      <c r="Y10" s="64"/>
    </row>
    <row r="11" spans="2:25" ht="36.75" customHeight="1" thickBot="1">
      <c r="B11" s="21" t="s">
        <v>49</v>
      </c>
      <c r="C11" s="20">
        <v>120</v>
      </c>
      <c r="D11" s="31"/>
      <c r="E11" s="40">
        <f>F11+J11</f>
        <v>24575860.249999996</v>
      </c>
      <c r="F11" s="36">
        <f>F17</f>
        <v>24575860.249999996</v>
      </c>
      <c r="G11" s="20" t="s">
        <v>47</v>
      </c>
      <c r="H11" s="20" t="s">
        <v>47</v>
      </c>
      <c r="I11" s="22"/>
      <c r="J11" s="31"/>
      <c r="K11" s="31"/>
      <c r="L11" s="34">
        <f>M11+Q11</f>
        <v>21439765.38</v>
      </c>
      <c r="M11" s="36">
        <f>M17</f>
        <v>21439765.38</v>
      </c>
      <c r="N11" s="20" t="s">
        <v>47</v>
      </c>
      <c r="O11" s="20" t="s">
        <v>47</v>
      </c>
      <c r="P11" s="22"/>
      <c r="Q11" s="31"/>
      <c r="R11" s="31"/>
      <c r="S11" s="34">
        <f>T11+X11</f>
        <v>21472298.94</v>
      </c>
      <c r="T11" s="36">
        <f>T17</f>
        <v>21472298.94</v>
      </c>
      <c r="U11" s="20" t="s">
        <v>47</v>
      </c>
      <c r="V11" s="20" t="s">
        <v>47</v>
      </c>
      <c r="W11" s="22"/>
      <c r="X11" s="31"/>
      <c r="Y11" s="31"/>
    </row>
    <row r="12" spans="2:25" ht="40.5" customHeight="1" thickBot="1">
      <c r="B12" s="21" t="s">
        <v>50</v>
      </c>
      <c r="C12" s="20">
        <v>130</v>
      </c>
      <c r="D12" s="31"/>
      <c r="E12" s="22"/>
      <c r="F12" s="20" t="s">
        <v>47</v>
      </c>
      <c r="G12" s="20" t="s">
        <v>47</v>
      </c>
      <c r="H12" s="20" t="s">
        <v>47</v>
      </c>
      <c r="I12" s="20" t="s">
        <v>47</v>
      </c>
      <c r="J12" s="31"/>
      <c r="K12" s="20" t="s">
        <v>47</v>
      </c>
      <c r="L12" s="22"/>
      <c r="M12" s="20" t="s">
        <v>47</v>
      </c>
      <c r="N12" s="20" t="s">
        <v>47</v>
      </c>
      <c r="O12" s="20" t="s">
        <v>47</v>
      </c>
      <c r="P12" s="20" t="s">
        <v>47</v>
      </c>
      <c r="Q12" s="31"/>
      <c r="R12" s="20" t="s">
        <v>47</v>
      </c>
      <c r="S12" s="22"/>
      <c r="T12" s="20" t="s">
        <v>47</v>
      </c>
      <c r="U12" s="20" t="s">
        <v>47</v>
      </c>
      <c r="V12" s="20" t="s">
        <v>47</v>
      </c>
      <c r="W12" s="20" t="s">
        <v>47</v>
      </c>
      <c r="X12" s="31"/>
      <c r="Y12" s="20" t="s">
        <v>47</v>
      </c>
    </row>
    <row r="13" spans="2:25" ht="53.25" customHeight="1" thickBot="1">
      <c r="B13" s="21" t="s">
        <v>51</v>
      </c>
      <c r="C13" s="20">
        <v>140</v>
      </c>
      <c r="D13" s="31"/>
      <c r="E13" s="22"/>
      <c r="F13" s="20" t="s">
        <v>47</v>
      </c>
      <c r="G13" s="20" t="s">
        <v>47</v>
      </c>
      <c r="H13" s="20" t="s">
        <v>47</v>
      </c>
      <c r="I13" s="20" t="s">
        <v>47</v>
      </c>
      <c r="J13" s="31"/>
      <c r="K13" s="20" t="s">
        <v>47</v>
      </c>
      <c r="L13" s="22"/>
      <c r="M13" s="20" t="s">
        <v>47</v>
      </c>
      <c r="N13" s="20" t="s">
        <v>47</v>
      </c>
      <c r="O13" s="20" t="s">
        <v>47</v>
      </c>
      <c r="P13" s="20" t="s">
        <v>47</v>
      </c>
      <c r="Q13" s="31"/>
      <c r="R13" s="20" t="s">
        <v>47</v>
      </c>
      <c r="S13" s="22"/>
      <c r="T13" s="20" t="s">
        <v>47</v>
      </c>
      <c r="U13" s="20" t="s">
        <v>47</v>
      </c>
      <c r="V13" s="20" t="s">
        <v>47</v>
      </c>
      <c r="W13" s="20" t="s">
        <v>47</v>
      </c>
      <c r="X13" s="31"/>
      <c r="Y13" s="20" t="s">
        <v>47</v>
      </c>
    </row>
    <row r="14" spans="2:25" ht="36" customHeight="1" thickBot="1">
      <c r="B14" s="21" t="s">
        <v>52</v>
      </c>
      <c r="C14" s="20">
        <v>150</v>
      </c>
      <c r="D14" s="31"/>
      <c r="E14" s="20">
        <f>G14</f>
        <v>1000000</v>
      </c>
      <c r="F14" s="20" t="s">
        <v>47</v>
      </c>
      <c r="G14" s="20">
        <v>1000000</v>
      </c>
      <c r="H14" s="20"/>
      <c r="I14" s="20" t="s">
        <v>47</v>
      </c>
      <c r="J14" s="20" t="s">
        <v>47</v>
      </c>
      <c r="K14" s="20" t="s">
        <v>47</v>
      </c>
      <c r="L14" s="22"/>
      <c r="M14" s="20" t="s">
        <v>47</v>
      </c>
      <c r="N14" s="22"/>
      <c r="O14" s="22"/>
      <c r="P14" s="20" t="s">
        <v>47</v>
      </c>
      <c r="Q14" s="20" t="s">
        <v>47</v>
      </c>
      <c r="R14" s="20" t="s">
        <v>47</v>
      </c>
      <c r="S14" s="22"/>
      <c r="T14" s="20" t="s">
        <v>47</v>
      </c>
      <c r="U14" s="22"/>
      <c r="V14" s="22"/>
      <c r="W14" s="20" t="s">
        <v>47</v>
      </c>
      <c r="X14" s="20" t="s">
        <v>47</v>
      </c>
      <c r="Y14" s="20" t="s">
        <v>47</v>
      </c>
    </row>
    <row r="15" spans="2:25" ht="35.25" customHeight="1" thickBot="1">
      <c r="B15" s="21" t="s">
        <v>53</v>
      </c>
      <c r="C15" s="20">
        <v>160</v>
      </c>
      <c r="D15" s="31"/>
      <c r="E15" s="22"/>
      <c r="F15" s="20" t="s">
        <v>47</v>
      </c>
      <c r="G15" s="20" t="s">
        <v>47</v>
      </c>
      <c r="H15" s="20" t="s">
        <v>47</v>
      </c>
      <c r="I15" s="20" t="s">
        <v>47</v>
      </c>
      <c r="J15" s="31"/>
      <c r="K15" s="31"/>
      <c r="L15" s="22"/>
      <c r="M15" s="20" t="s">
        <v>47</v>
      </c>
      <c r="N15" s="20" t="s">
        <v>47</v>
      </c>
      <c r="O15" s="20" t="s">
        <v>47</v>
      </c>
      <c r="P15" s="20" t="s">
        <v>47</v>
      </c>
      <c r="Q15" s="31"/>
      <c r="R15" s="31"/>
      <c r="S15" s="22"/>
      <c r="T15" s="20" t="s">
        <v>47</v>
      </c>
      <c r="U15" s="20" t="s">
        <v>47</v>
      </c>
      <c r="V15" s="20" t="s">
        <v>47</v>
      </c>
      <c r="W15" s="20" t="s">
        <v>47</v>
      </c>
      <c r="X15" s="31"/>
      <c r="Y15" s="31"/>
    </row>
    <row r="16" spans="2:25" ht="32.25" customHeight="1" thickBot="1">
      <c r="B16" s="21" t="s">
        <v>54</v>
      </c>
      <c r="C16" s="20">
        <v>180</v>
      </c>
      <c r="D16" s="20" t="s">
        <v>47</v>
      </c>
      <c r="E16" s="22"/>
      <c r="F16" s="20" t="s">
        <v>47</v>
      </c>
      <c r="G16" s="20" t="s">
        <v>47</v>
      </c>
      <c r="H16" s="20" t="s">
        <v>47</v>
      </c>
      <c r="I16" s="20" t="s">
        <v>47</v>
      </c>
      <c r="J16" s="31"/>
      <c r="K16" s="20" t="s">
        <v>47</v>
      </c>
      <c r="L16" s="22"/>
      <c r="M16" s="20" t="s">
        <v>47</v>
      </c>
      <c r="N16" s="20" t="s">
        <v>47</v>
      </c>
      <c r="O16" s="20" t="s">
        <v>47</v>
      </c>
      <c r="P16" s="20" t="s">
        <v>47</v>
      </c>
      <c r="Q16" s="31"/>
      <c r="R16" s="20" t="s">
        <v>47</v>
      </c>
      <c r="S16" s="22"/>
      <c r="T16" s="20" t="s">
        <v>47</v>
      </c>
      <c r="U16" s="20" t="s">
        <v>47</v>
      </c>
      <c r="V16" s="20" t="s">
        <v>47</v>
      </c>
      <c r="W16" s="20" t="s">
        <v>47</v>
      </c>
      <c r="X16" s="31"/>
      <c r="Y16" s="20" t="s">
        <v>47</v>
      </c>
    </row>
    <row r="17" spans="2:25" ht="32.25" customHeight="1" thickBot="1">
      <c r="B17" s="38" t="s">
        <v>112</v>
      </c>
      <c r="C17" s="20">
        <v>200</v>
      </c>
      <c r="D17" s="20"/>
      <c r="E17" s="40">
        <f>SUM(E18:E35)</f>
        <v>25575860.249999996</v>
      </c>
      <c r="F17" s="36">
        <f>SUM(F18:F36)</f>
        <v>24575860.249999996</v>
      </c>
      <c r="G17" s="20"/>
      <c r="H17" s="20"/>
      <c r="I17" s="20"/>
      <c r="J17" s="42">
        <f>K17</f>
        <v>0</v>
      </c>
      <c r="K17" s="20"/>
      <c r="L17" s="34">
        <f>M17+N17+O17+P17+Q17</f>
        <v>21439765.38</v>
      </c>
      <c r="M17" s="36">
        <f>SUM(M18:M35)</f>
        <v>21439765.38</v>
      </c>
      <c r="N17" s="34"/>
      <c r="O17" s="34"/>
      <c r="P17" s="34"/>
      <c r="Q17" s="36">
        <f>R17</f>
        <v>0</v>
      </c>
      <c r="R17" s="34"/>
      <c r="S17" s="34">
        <f>T17+U17+V17+W17+X17</f>
        <v>21472298.94</v>
      </c>
      <c r="T17" s="36">
        <f>SUM(T18:T35)</f>
        <v>21472298.94</v>
      </c>
      <c r="U17" s="20"/>
      <c r="V17" s="20"/>
      <c r="W17" s="20"/>
      <c r="X17" s="42">
        <f>Y17</f>
        <v>0</v>
      </c>
      <c r="Y17" s="20"/>
    </row>
    <row r="18" spans="2:25" ht="41.25" customHeight="1" thickBot="1">
      <c r="B18" s="28" t="s">
        <v>55</v>
      </c>
      <c r="C18" s="18">
        <v>211</v>
      </c>
      <c r="D18" s="18"/>
      <c r="E18" s="43">
        <f aca="true" t="shared" si="0" ref="E18:E24">F18</f>
        <v>15387102.68</v>
      </c>
      <c r="F18" s="29">
        <v>15387102.68</v>
      </c>
      <c r="G18" s="43"/>
      <c r="H18" s="43"/>
      <c r="I18" s="43"/>
      <c r="J18" s="43"/>
      <c r="K18" s="43"/>
      <c r="L18" s="29">
        <f aca="true" t="shared" si="1" ref="L18:L36">M18</f>
        <v>15978944.89</v>
      </c>
      <c r="M18" s="29">
        <v>15978944.89</v>
      </c>
      <c r="N18" s="29"/>
      <c r="O18" s="29"/>
      <c r="P18" s="29"/>
      <c r="Q18" s="29"/>
      <c r="R18" s="29"/>
      <c r="S18" s="29">
        <f aca="true" t="shared" si="2" ref="S18:S36">T18</f>
        <v>15978944.89</v>
      </c>
      <c r="T18" s="29">
        <v>15978944.89</v>
      </c>
      <c r="U18" s="43"/>
      <c r="V18" s="43"/>
      <c r="W18" s="43"/>
      <c r="X18" s="43"/>
      <c r="Y18" s="43"/>
    </row>
    <row r="19" spans="2:25" ht="37.5" customHeight="1" thickBot="1">
      <c r="B19" s="21" t="s">
        <v>56</v>
      </c>
      <c r="C19" s="20">
        <v>212</v>
      </c>
      <c r="D19" s="22"/>
      <c r="E19" s="43">
        <f t="shared" si="0"/>
        <v>24786</v>
      </c>
      <c r="F19" s="34">
        <v>24786</v>
      </c>
      <c r="G19" s="40"/>
      <c r="H19" s="40"/>
      <c r="I19" s="40"/>
      <c r="J19" s="40"/>
      <c r="K19" s="40"/>
      <c r="L19" s="29">
        <f t="shared" si="1"/>
        <v>0</v>
      </c>
      <c r="M19" s="34"/>
      <c r="N19" s="34"/>
      <c r="O19" s="34"/>
      <c r="P19" s="34"/>
      <c r="Q19" s="34"/>
      <c r="R19" s="34"/>
      <c r="S19" s="29">
        <f t="shared" si="2"/>
        <v>0</v>
      </c>
      <c r="T19" s="34"/>
      <c r="U19" s="40"/>
      <c r="V19" s="40"/>
      <c r="W19" s="40"/>
      <c r="X19" s="40"/>
      <c r="Y19" s="40"/>
    </row>
    <row r="20" spans="2:25" ht="36" customHeight="1" thickBot="1">
      <c r="B20" s="21" t="s">
        <v>57</v>
      </c>
      <c r="C20" s="20">
        <v>213</v>
      </c>
      <c r="D20" s="22"/>
      <c r="E20" s="43">
        <f t="shared" si="0"/>
        <v>3604009.77</v>
      </c>
      <c r="F20" s="34">
        <v>3604009.77</v>
      </c>
      <c r="G20" s="40"/>
      <c r="H20" s="40"/>
      <c r="I20" s="40"/>
      <c r="J20" s="40"/>
      <c r="K20" s="40"/>
      <c r="L20" s="29">
        <f t="shared" si="1"/>
        <v>4848105.11</v>
      </c>
      <c r="M20" s="34">
        <v>4848105.11</v>
      </c>
      <c r="N20" s="34"/>
      <c r="O20" s="34"/>
      <c r="P20" s="34"/>
      <c r="Q20" s="34"/>
      <c r="R20" s="34"/>
      <c r="S20" s="29">
        <f t="shared" si="2"/>
        <v>4848105.11</v>
      </c>
      <c r="T20" s="34">
        <v>4848105.11</v>
      </c>
      <c r="U20" s="40"/>
      <c r="V20" s="40"/>
      <c r="W20" s="40"/>
      <c r="X20" s="40"/>
      <c r="Y20" s="40"/>
    </row>
    <row r="21" spans="2:25" ht="39" customHeight="1" thickBot="1">
      <c r="B21" s="21" t="s">
        <v>58</v>
      </c>
      <c r="C21" s="20">
        <v>221</v>
      </c>
      <c r="D21" s="22"/>
      <c r="E21" s="43">
        <f t="shared" si="0"/>
        <v>90183.19</v>
      </c>
      <c r="F21" s="34">
        <v>90183.19</v>
      </c>
      <c r="G21" s="40"/>
      <c r="H21" s="40"/>
      <c r="I21" s="40"/>
      <c r="J21" s="40"/>
      <c r="K21" s="40"/>
      <c r="L21" s="29">
        <f t="shared" si="1"/>
        <v>0</v>
      </c>
      <c r="M21" s="34">
        <v>0</v>
      </c>
      <c r="N21" s="34"/>
      <c r="O21" s="34"/>
      <c r="P21" s="34"/>
      <c r="Q21" s="34"/>
      <c r="R21" s="34"/>
      <c r="S21" s="29">
        <f t="shared" si="2"/>
        <v>0</v>
      </c>
      <c r="T21" s="34">
        <v>0</v>
      </c>
      <c r="U21" s="40"/>
      <c r="V21" s="40"/>
      <c r="W21" s="40"/>
      <c r="X21" s="40"/>
      <c r="Y21" s="40"/>
    </row>
    <row r="22" spans="2:25" ht="36" customHeight="1" thickBot="1">
      <c r="B22" s="21" t="s">
        <v>59</v>
      </c>
      <c r="C22" s="20">
        <v>222</v>
      </c>
      <c r="D22" s="22"/>
      <c r="E22" s="43">
        <f t="shared" si="0"/>
        <v>0</v>
      </c>
      <c r="F22" s="34"/>
      <c r="G22" s="40"/>
      <c r="H22" s="40"/>
      <c r="I22" s="40"/>
      <c r="J22" s="40"/>
      <c r="K22" s="40"/>
      <c r="L22" s="29">
        <f t="shared" si="1"/>
        <v>0</v>
      </c>
      <c r="M22" s="34"/>
      <c r="N22" s="34"/>
      <c r="O22" s="34"/>
      <c r="P22" s="34"/>
      <c r="Q22" s="34"/>
      <c r="R22" s="34"/>
      <c r="S22" s="29">
        <f t="shared" si="2"/>
        <v>0</v>
      </c>
      <c r="T22" s="34"/>
      <c r="U22" s="40"/>
      <c r="V22" s="40"/>
      <c r="W22" s="40"/>
      <c r="X22" s="40"/>
      <c r="Y22" s="40"/>
    </row>
    <row r="23" spans="2:25" ht="38.25" customHeight="1" thickBot="1">
      <c r="B23" s="21" t="s">
        <v>60</v>
      </c>
      <c r="C23" s="20">
        <v>223</v>
      </c>
      <c r="D23" s="22"/>
      <c r="E23" s="43">
        <f t="shared" si="0"/>
        <v>2372065.43</v>
      </c>
      <c r="F23" s="34">
        <v>2372065.43</v>
      </c>
      <c r="G23" s="40"/>
      <c r="H23" s="40"/>
      <c r="I23" s="40"/>
      <c r="J23" s="40"/>
      <c r="K23" s="40"/>
      <c r="L23" s="29">
        <f t="shared" si="1"/>
        <v>612715.38</v>
      </c>
      <c r="M23" s="34">
        <v>612715.38</v>
      </c>
      <c r="N23" s="34"/>
      <c r="O23" s="34"/>
      <c r="P23" s="34"/>
      <c r="Q23" s="34"/>
      <c r="R23" s="34"/>
      <c r="S23" s="29">
        <f t="shared" si="2"/>
        <v>645248.94</v>
      </c>
      <c r="T23" s="34">
        <v>645248.94</v>
      </c>
      <c r="U23" s="40"/>
      <c r="V23" s="40"/>
      <c r="W23" s="40"/>
      <c r="X23" s="40"/>
      <c r="Y23" s="40"/>
    </row>
    <row r="24" spans="2:25" ht="33.75" customHeight="1" thickBot="1">
      <c r="B24" s="21" t="s">
        <v>61</v>
      </c>
      <c r="C24" s="20">
        <v>224</v>
      </c>
      <c r="D24" s="22"/>
      <c r="E24" s="43">
        <f t="shared" si="0"/>
        <v>0</v>
      </c>
      <c r="F24" s="34"/>
      <c r="G24" s="40"/>
      <c r="H24" s="40"/>
      <c r="I24" s="40"/>
      <c r="J24" s="40"/>
      <c r="K24" s="40"/>
      <c r="L24" s="29">
        <f t="shared" si="1"/>
        <v>0</v>
      </c>
      <c r="M24" s="34"/>
      <c r="N24" s="34"/>
      <c r="O24" s="34"/>
      <c r="P24" s="34"/>
      <c r="Q24" s="34"/>
      <c r="R24" s="34"/>
      <c r="S24" s="29">
        <f t="shared" si="2"/>
        <v>0</v>
      </c>
      <c r="T24" s="34"/>
      <c r="U24" s="40"/>
      <c r="V24" s="40"/>
      <c r="W24" s="40"/>
      <c r="X24" s="40"/>
      <c r="Y24" s="40"/>
    </row>
    <row r="25" spans="2:25" ht="37.5" customHeight="1" thickBot="1">
      <c r="B25" s="21" t="s">
        <v>62</v>
      </c>
      <c r="C25" s="20">
        <v>225</v>
      </c>
      <c r="D25" s="22"/>
      <c r="E25" s="29">
        <f>F25+G25</f>
        <v>1262403.81</v>
      </c>
      <c r="F25" s="34">
        <v>262403.81</v>
      </c>
      <c r="G25" s="34">
        <v>1000000</v>
      </c>
      <c r="H25" s="56"/>
      <c r="I25" s="40"/>
      <c r="J25" s="40"/>
      <c r="K25" s="40"/>
      <c r="L25" s="29">
        <f t="shared" si="1"/>
        <v>0</v>
      </c>
      <c r="M25" s="34">
        <v>0</v>
      </c>
      <c r="N25" s="34"/>
      <c r="O25" s="34"/>
      <c r="P25" s="34"/>
      <c r="Q25" s="34"/>
      <c r="R25" s="34"/>
      <c r="S25" s="29">
        <f t="shared" si="2"/>
        <v>0</v>
      </c>
      <c r="T25" s="34">
        <v>0</v>
      </c>
      <c r="U25" s="40"/>
      <c r="V25" s="40"/>
      <c r="W25" s="40"/>
      <c r="X25" s="40"/>
      <c r="Y25" s="40"/>
    </row>
    <row r="26" spans="2:25" ht="33.75" customHeight="1" thickBot="1">
      <c r="B26" s="21" t="s">
        <v>63</v>
      </c>
      <c r="C26" s="20">
        <v>226</v>
      </c>
      <c r="D26" s="22"/>
      <c r="E26" s="29">
        <f aca="true" t="shared" si="3" ref="E26:E36">F26</f>
        <v>703808.99</v>
      </c>
      <c r="F26" s="34">
        <v>703808.99</v>
      </c>
      <c r="G26" s="40"/>
      <c r="H26" s="40"/>
      <c r="I26" s="40"/>
      <c r="J26" s="40"/>
      <c r="K26" s="40"/>
      <c r="L26" s="29">
        <f t="shared" si="1"/>
        <v>0</v>
      </c>
      <c r="M26" s="34">
        <v>0</v>
      </c>
      <c r="N26" s="34"/>
      <c r="O26" s="34"/>
      <c r="P26" s="34"/>
      <c r="Q26" s="34"/>
      <c r="R26" s="34"/>
      <c r="S26" s="29">
        <f t="shared" si="2"/>
        <v>0</v>
      </c>
      <c r="T26" s="34">
        <v>0</v>
      </c>
      <c r="U26" s="40"/>
      <c r="V26" s="40"/>
      <c r="W26" s="40"/>
      <c r="X26" s="40"/>
      <c r="Y26" s="40"/>
    </row>
    <row r="27" spans="2:25" ht="38.25" customHeight="1" thickBot="1">
      <c r="B27" s="21" t="s">
        <v>64</v>
      </c>
      <c r="C27" s="20">
        <v>261</v>
      </c>
      <c r="D27" s="20"/>
      <c r="E27" s="43">
        <f t="shared" si="3"/>
        <v>0</v>
      </c>
      <c r="F27" s="34"/>
      <c r="G27" s="40"/>
      <c r="H27" s="40"/>
      <c r="I27" s="40"/>
      <c r="J27" s="40"/>
      <c r="K27" s="40"/>
      <c r="L27" s="29">
        <f t="shared" si="1"/>
        <v>0</v>
      </c>
      <c r="M27" s="34"/>
      <c r="N27" s="34"/>
      <c r="O27" s="34"/>
      <c r="P27" s="34"/>
      <c r="Q27" s="34"/>
      <c r="R27" s="34"/>
      <c r="S27" s="29">
        <f t="shared" si="2"/>
        <v>0</v>
      </c>
      <c r="T27" s="34"/>
      <c r="U27" s="40"/>
      <c r="V27" s="40"/>
      <c r="W27" s="40"/>
      <c r="X27" s="40"/>
      <c r="Y27" s="40"/>
    </row>
    <row r="28" spans="2:25" ht="42.75" customHeight="1" thickBot="1">
      <c r="B28" s="21" t="s">
        <v>65</v>
      </c>
      <c r="C28" s="20">
        <v>262</v>
      </c>
      <c r="D28" s="20"/>
      <c r="E28" s="43">
        <f t="shared" si="3"/>
        <v>0</v>
      </c>
      <c r="F28" s="34"/>
      <c r="G28" s="40"/>
      <c r="H28" s="40"/>
      <c r="I28" s="40"/>
      <c r="J28" s="40"/>
      <c r="K28" s="40"/>
      <c r="L28" s="29">
        <f t="shared" si="1"/>
        <v>0</v>
      </c>
      <c r="M28" s="34"/>
      <c r="N28" s="34"/>
      <c r="O28" s="34"/>
      <c r="P28" s="34"/>
      <c r="Q28" s="34"/>
      <c r="R28" s="34"/>
      <c r="S28" s="29">
        <f t="shared" si="2"/>
        <v>0</v>
      </c>
      <c r="T28" s="34"/>
      <c r="U28" s="40"/>
      <c r="V28" s="40"/>
      <c r="W28" s="40"/>
      <c r="X28" s="40"/>
      <c r="Y28" s="40"/>
    </row>
    <row r="29" spans="2:25" ht="44.25" customHeight="1" thickBot="1">
      <c r="B29" s="21" t="s">
        <v>66</v>
      </c>
      <c r="C29" s="20">
        <v>263</v>
      </c>
      <c r="D29" s="22"/>
      <c r="E29" s="43">
        <f t="shared" si="3"/>
        <v>0</v>
      </c>
      <c r="F29" s="34"/>
      <c r="G29" s="40"/>
      <c r="H29" s="40"/>
      <c r="I29" s="40"/>
      <c r="J29" s="40"/>
      <c r="K29" s="40"/>
      <c r="L29" s="29">
        <f t="shared" si="1"/>
        <v>0</v>
      </c>
      <c r="M29" s="34"/>
      <c r="N29" s="34"/>
      <c r="O29" s="34"/>
      <c r="P29" s="34"/>
      <c r="Q29" s="34"/>
      <c r="R29" s="34"/>
      <c r="S29" s="29">
        <f t="shared" si="2"/>
        <v>0</v>
      </c>
      <c r="T29" s="34"/>
      <c r="U29" s="40"/>
      <c r="V29" s="40"/>
      <c r="W29" s="40"/>
      <c r="X29" s="40"/>
      <c r="Y29" s="40"/>
    </row>
    <row r="30" spans="2:25" ht="44.25" customHeight="1" thickBot="1">
      <c r="B30" s="28" t="s">
        <v>66</v>
      </c>
      <c r="C30" s="18">
        <v>263</v>
      </c>
      <c r="D30" s="32"/>
      <c r="E30" s="43">
        <f t="shared" si="3"/>
        <v>0</v>
      </c>
      <c r="F30" s="29"/>
      <c r="G30" s="43"/>
      <c r="H30" s="43"/>
      <c r="I30" s="43"/>
      <c r="J30" s="43"/>
      <c r="K30" s="43"/>
      <c r="L30" s="29">
        <f t="shared" si="1"/>
        <v>0</v>
      </c>
      <c r="M30" s="29"/>
      <c r="N30" s="29"/>
      <c r="O30" s="29"/>
      <c r="P30" s="29"/>
      <c r="Q30" s="29"/>
      <c r="R30" s="29"/>
      <c r="S30" s="29">
        <f t="shared" si="2"/>
        <v>0</v>
      </c>
      <c r="T30" s="29"/>
      <c r="U30" s="43"/>
      <c r="V30" s="43"/>
      <c r="W30" s="43"/>
      <c r="X30" s="43"/>
      <c r="Y30" s="43"/>
    </row>
    <row r="31" spans="2:25" ht="30" customHeight="1" thickBot="1">
      <c r="B31" s="21" t="s">
        <v>67</v>
      </c>
      <c r="C31" s="20">
        <v>290</v>
      </c>
      <c r="D31" s="22"/>
      <c r="E31" s="43">
        <f t="shared" si="3"/>
        <v>4897.25</v>
      </c>
      <c r="F31" s="34">
        <v>4897.25</v>
      </c>
      <c r="G31" s="40"/>
      <c r="H31" s="40"/>
      <c r="I31" s="40"/>
      <c r="J31" s="40"/>
      <c r="K31" s="40"/>
      <c r="L31" s="29">
        <f t="shared" si="1"/>
        <v>0</v>
      </c>
      <c r="M31" s="34"/>
      <c r="N31" s="34"/>
      <c r="O31" s="34"/>
      <c r="P31" s="34"/>
      <c r="Q31" s="34"/>
      <c r="R31" s="34"/>
      <c r="S31" s="29">
        <f t="shared" si="2"/>
        <v>0</v>
      </c>
      <c r="T31" s="34"/>
      <c r="U31" s="40"/>
      <c r="V31" s="40"/>
      <c r="W31" s="40"/>
      <c r="X31" s="40"/>
      <c r="Y31" s="40"/>
    </row>
    <row r="32" spans="2:25" ht="35.25" customHeight="1" thickBot="1">
      <c r="B32" s="21" t="s">
        <v>68</v>
      </c>
      <c r="C32" s="20">
        <v>310</v>
      </c>
      <c r="D32" s="22"/>
      <c r="E32" s="43">
        <f t="shared" si="3"/>
        <v>423000</v>
      </c>
      <c r="F32" s="34">
        <v>423000</v>
      </c>
      <c r="G32" s="40"/>
      <c r="H32" s="40"/>
      <c r="I32" s="40"/>
      <c r="J32" s="40"/>
      <c r="K32" s="40"/>
      <c r="L32" s="29">
        <f t="shared" si="1"/>
        <v>0</v>
      </c>
      <c r="M32" s="34"/>
      <c r="N32" s="34"/>
      <c r="O32" s="34"/>
      <c r="P32" s="34"/>
      <c r="Q32" s="34"/>
      <c r="R32" s="34"/>
      <c r="S32" s="29">
        <f t="shared" si="2"/>
        <v>0</v>
      </c>
      <c r="T32" s="34"/>
      <c r="U32" s="40"/>
      <c r="V32" s="40"/>
      <c r="W32" s="40"/>
      <c r="X32" s="40"/>
      <c r="Y32" s="40"/>
    </row>
    <row r="33" spans="2:25" ht="33.75" customHeight="1" thickBot="1">
      <c r="B33" s="21" t="s">
        <v>69</v>
      </c>
      <c r="C33" s="20">
        <v>320</v>
      </c>
      <c r="D33" s="22"/>
      <c r="E33" s="43">
        <f t="shared" si="3"/>
        <v>0</v>
      </c>
      <c r="F33" s="34"/>
      <c r="G33" s="40"/>
      <c r="H33" s="40"/>
      <c r="I33" s="40"/>
      <c r="J33" s="40"/>
      <c r="K33" s="40"/>
      <c r="L33" s="29">
        <f t="shared" si="1"/>
        <v>0</v>
      </c>
      <c r="M33" s="34"/>
      <c r="N33" s="34"/>
      <c r="O33" s="34"/>
      <c r="P33" s="34"/>
      <c r="Q33" s="34"/>
      <c r="R33" s="34"/>
      <c r="S33" s="29">
        <f t="shared" si="2"/>
        <v>0</v>
      </c>
      <c r="T33" s="34"/>
      <c r="U33" s="40"/>
      <c r="V33" s="40"/>
      <c r="W33" s="40"/>
      <c r="X33" s="40"/>
      <c r="Y33" s="40"/>
    </row>
    <row r="34" spans="2:25" ht="41.25" customHeight="1" thickBot="1">
      <c r="B34" s="21" t="s">
        <v>70</v>
      </c>
      <c r="C34" s="20">
        <v>330</v>
      </c>
      <c r="D34" s="22"/>
      <c r="E34" s="43">
        <f t="shared" si="3"/>
        <v>0</v>
      </c>
      <c r="F34" s="34"/>
      <c r="G34" s="40"/>
      <c r="H34" s="40"/>
      <c r="I34" s="40"/>
      <c r="J34" s="40"/>
      <c r="K34" s="40"/>
      <c r="L34" s="29">
        <f t="shared" si="1"/>
        <v>0</v>
      </c>
      <c r="M34" s="34"/>
      <c r="N34" s="34"/>
      <c r="O34" s="34"/>
      <c r="P34" s="34"/>
      <c r="Q34" s="34"/>
      <c r="R34" s="34"/>
      <c r="S34" s="29">
        <f t="shared" si="2"/>
        <v>0</v>
      </c>
      <c r="T34" s="34"/>
      <c r="U34" s="40"/>
      <c r="V34" s="40"/>
      <c r="W34" s="40"/>
      <c r="X34" s="40"/>
      <c r="Y34" s="40"/>
    </row>
    <row r="35" spans="2:25" ht="34.5" customHeight="1" thickBot="1">
      <c r="B35" s="21" t="s">
        <v>71</v>
      </c>
      <c r="C35" s="20">
        <v>340</v>
      </c>
      <c r="D35" s="20"/>
      <c r="E35" s="43">
        <f t="shared" si="3"/>
        <v>1703603.13</v>
      </c>
      <c r="F35" s="34">
        <v>1703603.13</v>
      </c>
      <c r="G35" s="40"/>
      <c r="H35" s="40"/>
      <c r="I35" s="40"/>
      <c r="J35" s="40"/>
      <c r="K35" s="40"/>
      <c r="L35" s="29">
        <f t="shared" si="1"/>
        <v>0</v>
      </c>
      <c r="M35" s="34">
        <v>0</v>
      </c>
      <c r="N35" s="34"/>
      <c r="O35" s="34"/>
      <c r="P35" s="34"/>
      <c r="Q35" s="34"/>
      <c r="R35" s="34"/>
      <c r="S35" s="29">
        <f t="shared" si="2"/>
        <v>0</v>
      </c>
      <c r="T35" s="34">
        <v>0</v>
      </c>
      <c r="U35" s="40"/>
      <c r="V35" s="40"/>
      <c r="W35" s="40"/>
      <c r="X35" s="40"/>
      <c r="Y35" s="40"/>
    </row>
    <row r="36" spans="2:25" ht="34.5" customHeight="1" thickBot="1">
      <c r="B36" s="21" t="s">
        <v>1</v>
      </c>
      <c r="C36" s="20">
        <v>500</v>
      </c>
      <c r="D36" s="20" t="s">
        <v>47</v>
      </c>
      <c r="E36" s="43">
        <f t="shared" si="3"/>
        <v>0</v>
      </c>
      <c r="F36" s="36"/>
      <c r="G36" s="41"/>
      <c r="H36" s="41"/>
      <c r="I36" s="41"/>
      <c r="J36" s="41"/>
      <c r="K36" s="41"/>
      <c r="L36" s="43">
        <f t="shared" si="1"/>
        <v>0</v>
      </c>
      <c r="M36" s="41"/>
      <c r="N36" s="41"/>
      <c r="O36" s="41"/>
      <c r="P36" s="41"/>
      <c r="Q36" s="41"/>
      <c r="R36" s="41"/>
      <c r="S36" s="43">
        <f t="shared" si="2"/>
        <v>0</v>
      </c>
      <c r="T36" s="41"/>
      <c r="U36" s="41"/>
      <c r="V36" s="41"/>
      <c r="W36" s="41"/>
      <c r="X36" s="41"/>
      <c r="Y36" s="41"/>
    </row>
    <row r="37" spans="2:25" ht="35.25" customHeight="1" thickBot="1">
      <c r="B37" s="21" t="s">
        <v>72</v>
      </c>
      <c r="C37" s="20">
        <v>600</v>
      </c>
      <c r="D37" s="20" t="s">
        <v>47</v>
      </c>
      <c r="E37" s="34">
        <f>(E36+E8)-E18-E19-E20-E21-E22-E23-E24-E25-E26-E27-E28-E29-E30-E31-E32-E33-E34-E35</f>
        <v>-3.725290298461914E-09</v>
      </c>
      <c r="F37" s="36">
        <f aca="true" t="shared" si="4" ref="F37:K37">(F36+F8)-F18-F19-F20-F21-F22-F23-F24-F25-F26-F27-F28-F29-F30-F31-F32-F33-F34-F35</f>
        <v>-3.725290298461914E-09</v>
      </c>
      <c r="G37" s="36">
        <f t="shared" si="4"/>
        <v>0</v>
      </c>
      <c r="H37" s="36">
        <f t="shared" si="4"/>
        <v>0</v>
      </c>
      <c r="I37" s="36">
        <f t="shared" si="4"/>
        <v>0</v>
      </c>
      <c r="J37" s="36">
        <f t="shared" si="4"/>
        <v>0</v>
      </c>
      <c r="K37" s="36">
        <f t="shared" si="4"/>
        <v>0</v>
      </c>
      <c r="L37" s="34">
        <f>(L36+L8)-L18-L19-L20-L21-L22-L23-L24-L25-L26-L27-L28-L29-L30-L31-L32-L33-L34-L35</f>
        <v>-1.979060471057892E-09</v>
      </c>
      <c r="M37" s="36">
        <f aca="true" t="shared" si="5" ref="M37:R37">(M36+M8)-M18-M19-M20-M21-M22-M23-M24-M25-M26-M27-M28-M29-M30-M31-M32-M33-M34-M35</f>
        <v>-1.979060471057892E-09</v>
      </c>
      <c r="N37" s="36">
        <f t="shared" si="5"/>
        <v>0</v>
      </c>
      <c r="O37" s="36">
        <f t="shared" si="5"/>
        <v>0</v>
      </c>
      <c r="P37" s="36">
        <f t="shared" si="5"/>
        <v>0</v>
      </c>
      <c r="Q37" s="36">
        <f t="shared" si="5"/>
        <v>0</v>
      </c>
      <c r="R37" s="36">
        <f t="shared" si="5"/>
        <v>0</v>
      </c>
      <c r="S37" s="34">
        <f>(S36+S8)-S18-S19-S20-S21-S22-S23-S24-S25-S26-S27-S28-S29-S30-S31-S32-S33-S34-S35</f>
        <v>4.656612873077393E-10</v>
      </c>
      <c r="T37" s="36">
        <f aca="true" t="shared" si="6" ref="T37:Y37">(T36+T8)-T18-T19-T20-T21-T22-T23-T24-T25-T26-T27-T28-T29-T30-T31-T32-T33-T34-T35</f>
        <v>4.656612873077393E-10</v>
      </c>
      <c r="U37" s="36">
        <f t="shared" si="6"/>
        <v>0</v>
      </c>
      <c r="V37" s="36">
        <f t="shared" si="6"/>
        <v>0</v>
      </c>
      <c r="W37" s="36">
        <f t="shared" si="6"/>
        <v>0</v>
      </c>
      <c r="X37" s="36">
        <f t="shared" si="6"/>
        <v>0</v>
      </c>
      <c r="Y37" s="36">
        <f t="shared" si="6"/>
        <v>0</v>
      </c>
    </row>
  </sheetData>
  <sheetProtection/>
  <mergeCells count="53">
    <mergeCell ref="E9:E10"/>
    <mergeCell ref="G9:G10"/>
    <mergeCell ref="G5:G6"/>
    <mergeCell ref="C9:C10"/>
    <mergeCell ref="D9:D10"/>
    <mergeCell ref="H5:H6"/>
    <mergeCell ref="F9:F10"/>
    <mergeCell ref="E4:E6"/>
    <mergeCell ref="H9:H10"/>
    <mergeCell ref="J9:J10"/>
    <mergeCell ref="J5:K5"/>
    <mergeCell ref="I5:I6"/>
    <mergeCell ref="H2:K2"/>
    <mergeCell ref="I9:I10"/>
    <mergeCell ref="F4:K4"/>
    <mergeCell ref="F5:F6"/>
    <mergeCell ref="K9:K10"/>
    <mergeCell ref="N5:N6"/>
    <mergeCell ref="O5:O6"/>
    <mergeCell ref="B3:B6"/>
    <mergeCell ref="C3:C6"/>
    <mergeCell ref="D3:D6"/>
    <mergeCell ref="E3:K3"/>
    <mergeCell ref="P5:P6"/>
    <mergeCell ref="Q5:R5"/>
    <mergeCell ref="L9:L10"/>
    <mergeCell ref="M9:M10"/>
    <mergeCell ref="N9:N10"/>
    <mergeCell ref="O9:O10"/>
    <mergeCell ref="P9:P10"/>
    <mergeCell ref="Q9:Q10"/>
    <mergeCell ref="L4:L6"/>
    <mergeCell ref="M4:R4"/>
    <mergeCell ref="R9:R10"/>
    <mergeCell ref="V2:Y2"/>
    <mergeCell ref="S3:Y3"/>
    <mergeCell ref="S4:S6"/>
    <mergeCell ref="T4:Y4"/>
    <mergeCell ref="T5:T6"/>
    <mergeCell ref="U5:U6"/>
    <mergeCell ref="O2:R2"/>
    <mergeCell ref="L3:R3"/>
    <mergeCell ref="M5:M6"/>
    <mergeCell ref="X9:X10"/>
    <mergeCell ref="Y9:Y10"/>
    <mergeCell ref="V5:V6"/>
    <mergeCell ref="W5:W6"/>
    <mergeCell ref="X5:Y5"/>
    <mergeCell ref="S9:S10"/>
    <mergeCell ref="T9:T10"/>
    <mergeCell ref="U9:U10"/>
    <mergeCell ref="V9:V10"/>
    <mergeCell ref="W9:W10"/>
  </mergeCells>
  <printOptions/>
  <pageMargins left="0" right="0" top="0" bottom="0" header="0" footer="0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tabSelected="1" zoomScale="75" zoomScaleNormal="75" zoomScalePageLayoutView="0" workbookViewId="0" topLeftCell="B1">
      <pane xSplit="3" ySplit="7" topLeftCell="E10" activePane="bottomRight" state="frozen"/>
      <selection pane="topLeft" activeCell="B1" sqref="B1"/>
      <selection pane="topRight" activeCell="E1" sqref="E1"/>
      <selection pane="bottomLeft" activeCell="B8" sqref="B8"/>
      <selection pane="bottomRight" activeCell="H13" sqref="H13"/>
    </sheetView>
  </sheetViews>
  <sheetFormatPr defaultColWidth="9.00390625" defaultRowHeight="12.75"/>
  <cols>
    <col min="2" max="2" width="28.125" style="0" customWidth="1"/>
    <col min="3" max="3" width="12.375" style="0" customWidth="1"/>
    <col min="4" max="4" width="13.125" style="0" customWidth="1"/>
    <col min="5" max="5" width="19.125" style="0" customWidth="1"/>
    <col min="6" max="6" width="17.375" style="0" customWidth="1"/>
    <col min="7" max="7" width="17.25390625" style="0" customWidth="1"/>
    <col min="8" max="8" width="18.75390625" style="0" customWidth="1"/>
    <col min="9" max="9" width="17.875" style="0" customWidth="1"/>
    <col min="10" max="10" width="19.125" style="0" customWidth="1"/>
    <col min="11" max="11" width="18.125" style="0" customWidth="1"/>
    <col min="12" max="12" width="18.00390625" style="0" customWidth="1"/>
    <col min="13" max="13" width="19.125" style="0" customWidth="1"/>
  </cols>
  <sheetData>
    <row r="1" spans="2:10" ht="34.5" customHeight="1">
      <c r="B1" s="77" t="s">
        <v>73</v>
      </c>
      <c r="C1" s="77"/>
      <c r="D1" s="77"/>
      <c r="E1" s="77"/>
      <c r="F1" s="77"/>
      <c r="G1" s="77"/>
      <c r="H1" s="77"/>
      <c r="I1" s="77"/>
      <c r="J1" s="77"/>
    </row>
    <row r="2" spans="2:13" ht="15.75">
      <c r="B2" s="1"/>
      <c r="M2" s="13" t="s">
        <v>74</v>
      </c>
    </row>
    <row r="3" spans="3:13" ht="16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ht="16.5" thickBot="1">
      <c r="B4" s="78" t="s">
        <v>11</v>
      </c>
      <c r="C4" s="78" t="s">
        <v>37</v>
      </c>
      <c r="D4" s="78" t="s">
        <v>75</v>
      </c>
      <c r="E4" s="81" t="s">
        <v>76</v>
      </c>
      <c r="F4" s="82"/>
      <c r="G4" s="82"/>
      <c r="H4" s="82"/>
      <c r="I4" s="82"/>
      <c r="J4" s="82"/>
      <c r="K4" s="82"/>
      <c r="L4" s="82"/>
      <c r="M4" s="83"/>
    </row>
    <row r="5" spans="2:13" ht="16.5" thickBot="1">
      <c r="B5" s="79"/>
      <c r="C5" s="79"/>
      <c r="D5" s="79"/>
      <c r="E5" s="84" t="s">
        <v>77</v>
      </c>
      <c r="F5" s="85"/>
      <c r="G5" s="86"/>
      <c r="H5" s="81" t="s">
        <v>40</v>
      </c>
      <c r="I5" s="82"/>
      <c r="J5" s="82"/>
      <c r="K5" s="82"/>
      <c r="L5" s="82"/>
      <c r="M5" s="83"/>
    </row>
    <row r="6" spans="2:13" ht="102" customHeight="1" thickBot="1">
      <c r="B6" s="79"/>
      <c r="C6" s="79"/>
      <c r="D6" s="79"/>
      <c r="E6" s="87"/>
      <c r="F6" s="88"/>
      <c r="G6" s="89"/>
      <c r="H6" s="90" t="s">
        <v>78</v>
      </c>
      <c r="I6" s="91"/>
      <c r="J6" s="92"/>
      <c r="K6" s="90" t="s">
        <v>79</v>
      </c>
      <c r="L6" s="91"/>
      <c r="M6" s="92"/>
    </row>
    <row r="7" spans="2:13" ht="48" thickBot="1">
      <c r="B7" s="80"/>
      <c r="C7" s="80"/>
      <c r="D7" s="80"/>
      <c r="E7" s="5" t="s">
        <v>113</v>
      </c>
      <c r="F7" s="5" t="s">
        <v>114</v>
      </c>
      <c r="G7" s="5" t="s">
        <v>115</v>
      </c>
      <c r="H7" s="5" t="s">
        <v>113</v>
      </c>
      <c r="I7" s="5" t="s">
        <v>114</v>
      </c>
      <c r="J7" s="5" t="s">
        <v>115</v>
      </c>
      <c r="K7" s="5" t="s">
        <v>113</v>
      </c>
      <c r="L7" s="5" t="s">
        <v>114</v>
      </c>
      <c r="M7" s="5" t="s">
        <v>116</v>
      </c>
    </row>
    <row r="8" spans="2:13" ht="16.5" thickBot="1">
      <c r="B8" s="4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</row>
    <row r="9" spans="2:13" ht="105.75" customHeight="1" thickBot="1">
      <c r="B9" s="6" t="s">
        <v>80</v>
      </c>
      <c r="C9" s="9">
        <v>1</v>
      </c>
      <c r="D9" s="9" t="s">
        <v>47</v>
      </c>
      <c r="E9" s="34">
        <f aca="true" t="shared" si="0" ref="E9:J9">E12+E10</f>
        <v>6555064.550000001</v>
      </c>
      <c r="F9" s="34">
        <f t="shared" si="0"/>
        <v>612715.38</v>
      </c>
      <c r="G9" s="34">
        <f t="shared" si="0"/>
        <v>645248.94</v>
      </c>
      <c r="H9" s="34">
        <f t="shared" si="0"/>
        <v>6555064.550000001</v>
      </c>
      <c r="I9" s="34">
        <f t="shared" si="0"/>
        <v>612715.38</v>
      </c>
      <c r="J9" s="34">
        <f t="shared" si="0"/>
        <v>645248.94</v>
      </c>
      <c r="K9" s="34"/>
      <c r="L9" s="9"/>
      <c r="M9" s="9"/>
    </row>
    <row r="10" spans="2:13" ht="143.25" customHeight="1" thickBot="1">
      <c r="B10" s="6" t="s">
        <v>81</v>
      </c>
      <c r="C10" s="9">
        <v>1001</v>
      </c>
      <c r="D10" s="9" t="s">
        <v>47</v>
      </c>
      <c r="E10" s="34">
        <f>H10</f>
        <v>2372065.43</v>
      </c>
      <c r="F10" s="34">
        <f>I10</f>
        <v>612715.38</v>
      </c>
      <c r="G10" s="34">
        <f>J10</f>
        <v>645248.94</v>
      </c>
      <c r="H10" s="34">
        <f>Лист4!F23</f>
        <v>2372065.43</v>
      </c>
      <c r="I10" s="34">
        <f>Лист4!L23</f>
        <v>612715.38</v>
      </c>
      <c r="J10" s="34">
        <f>Лист4!S23</f>
        <v>645248.94</v>
      </c>
      <c r="K10" s="34"/>
      <c r="L10" s="9"/>
      <c r="M10" s="9"/>
    </row>
    <row r="11" spans="2:13" ht="65.25" customHeight="1" thickBot="1">
      <c r="B11" s="8" t="s">
        <v>81</v>
      </c>
      <c r="C11" s="11">
        <v>1001</v>
      </c>
      <c r="D11" s="11" t="s">
        <v>47</v>
      </c>
      <c r="E11" s="29"/>
      <c r="F11" s="29"/>
      <c r="G11" s="29"/>
      <c r="H11" s="29"/>
      <c r="I11" s="29"/>
      <c r="J11" s="29"/>
      <c r="K11" s="29"/>
      <c r="L11" s="11"/>
      <c r="M11" s="11"/>
    </row>
    <row r="12" spans="2:13" ht="51.75" customHeight="1" thickBot="1">
      <c r="B12" s="6" t="s">
        <v>82</v>
      </c>
      <c r="C12" s="9">
        <v>2001</v>
      </c>
      <c r="D12" s="10"/>
      <c r="E12" s="34">
        <f>H12</f>
        <v>4182999.12</v>
      </c>
      <c r="F12" s="34">
        <f>I12</f>
        <v>0</v>
      </c>
      <c r="G12" s="34">
        <f>J12</f>
        <v>0</v>
      </c>
      <c r="H12" s="34">
        <f>Лист4!E21+Лист4!E25+Лист4!E26+Лист4!E35+Лист4!F32</f>
        <v>4182999.12</v>
      </c>
      <c r="I12" s="34">
        <v>0</v>
      </c>
      <c r="J12" s="34">
        <v>0</v>
      </c>
      <c r="K12" s="34"/>
      <c r="L12" s="5"/>
      <c r="M12" s="5"/>
    </row>
    <row r="13" spans="2:13" ht="63.75" customHeight="1" thickBot="1">
      <c r="B13" s="8" t="s">
        <v>81</v>
      </c>
      <c r="C13" s="11">
        <v>1001</v>
      </c>
      <c r="D13" s="11" t="s">
        <v>47</v>
      </c>
      <c r="E13" s="29"/>
      <c r="F13" s="29"/>
      <c r="G13" s="29"/>
      <c r="H13" s="29"/>
      <c r="I13" s="29"/>
      <c r="J13" s="29"/>
      <c r="K13" s="29"/>
      <c r="L13" s="11"/>
      <c r="M13" s="11"/>
    </row>
    <row r="14" spans="2:13" ht="63.75" customHeight="1" thickBot="1">
      <c r="B14" s="6" t="s">
        <v>82</v>
      </c>
      <c r="C14" s="9">
        <v>2001</v>
      </c>
      <c r="D14" s="10"/>
      <c r="E14" s="5"/>
      <c r="F14" s="5"/>
      <c r="G14" s="5"/>
      <c r="H14" s="5"/>
      <c r="I14" s="5"/>
      <c r="J14" s="5"/>
      <c r="K14" s="5"/>
      <c r="L14" s="5"/>
      <c r="M14" s="5"/>
    </row>
    <row r="15" spans="2:13" ht="66" customHeight="1" thickBot="1">
      <c r="B15" s="8" t="s">
        <v>81</v>
      </c>
      <c r="C15" s="11">
        <v>1001</v>
      </c>
      <c r="D15" s="11" t="s">
        <v>47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2:13" ht="50.25" customHeight="1" thickBot="1">
      <c r="B16" s="6" t="s">
        <v>82</v>
      </c>
      <c r="C16" s="9">
        <v>2001</v>
      </c>
      <c r="D16" s="10"/>
      <c r="E16" s="5"/>
      <c r="F16" s="5"/>
      <c r="G16" s="5"/>
      <c r="H16" s="5"/>
      <c r="I16" s="5"/>
      <c r="J16" s="5"/>
      <c r="K16" s="5"/>
      <c r="L16" s="5"/>
      <c r="M16" s="5"/>
    </row>
    <row r="17" spans="5:13" ht="12.75">
      <c r="E17" s="12"/>
      <c r="F17" s="12"/>
      <c r="G17" s="12"/>
      <c r="H17" s="12"/>
      <c r="I17" s="12"/>
      <c r="J17" s="12"/>
      <c r="K17" s="12"/>
      <c r="L17" s="12"/>
      <c r="M17" s="12"/>
    </row>
    <row r="18" spans="5:13" ht="12.75">
      <c r="E18" s="12"/>
      <c r="F18" s="12"/>
      <c r="G18" s="12"/>
      <c r="H18" s="12"/>
      <c r="I18" s="12"/>
      <c r="J18" s="12"/>
      <c r="K18" s="12"/>
      <c r="L18" s="12"/>
      <c r="M18" s="12"/>
    </row>
    <row r="19" spans="5:13" ht="12.75">
      <c r="E19" s="12"/>
      <c r="F19" s="12"/>
      <c r="G19" s="12"/>
      <c r="H19" s="12"/>
      <c r="I19" s="12"/>
      <c r="J19" s="12"/>
      <c r="K19" s="12"/>
      <c r="L19" s="12"/>
      <c r="M19" s="12"/>
    </row>
    <row r="20" spans="5:13" ht="12.75"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9">
    <mergeCell ref="B1:J1"/>
    <mergeCell ref="B4:B7"/>
    <mergeCell ref="C4:C7"/>
    <mergeCell ref="D4:D7"/>
    <mergeCell ref="E4:M4"/>
    <mergeCell ref="E5:G6"/>
    <mergeCell ref="H5:M5"/>
    <mergeCell ref="H6:J6"/>
    <mergeCell ref="K6:M6"/>
  </mergeCells>
  <hyperlinks>
    <hyperlink ref="H6" r:id="rId1" display="consultantplus://offline/ref=891A66472F5422D728CDBE0A2F11DC4A3BCC10A52151C04FF9D552ED84r3g5F"/>
    <hyperlink ref="K6" r:id="rId2" display="consultantplus://offline/ref=891A66472F5422D728CDBE0A2F11DC4A3BCD11A72359C04FF9D552ED84r3g5F"/>
  </hyperlink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6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zoomScalePageLayoutView="0" workbookViewId="0" topLeftCell="A6">
      <selection activeCell="B38" sqref="B38"/>
    </sheetView>
  </sheetViews>
  <sheetFormatPr defaultColWidth="9.00390625" defaultRowHeight="12.75"/>
  <cols>
    <col min="1" max="1" width="9.125" style="15" customWidth="1"/>
    <col min="2" max="2" width="59.125" style="15" customWidth="1"/>
    <col min="3" max="3" width="18.625" style="15" customWidth="1"/>
    <col min="4" max="4" width="44.625" style="15" customWidth="1"/>
    <col min="5" max="5" width="12.875" style="15" customWidth="1"/>
    <col min="6" max="6" width="11.375" style="15" customWidth="1"/>
    <col min="7" max="7" width="11.625" style="15" customWidth="1"/>
    <col min="8" max="8" width="13.75390625" style="15" customWidth="1"/>
    <col min="9" max="9" width="13.25390625" style="15" customWidth="1"/>
    <col min="10" max="10" width="13.875" style="15" customWidth="1"/>
    <col min="11" max="12" width="12.875" style="15" customWidth="1"/>
    <col min="13" max="13" width="11.00390625" style="15" customWidth="1"/>
    <col min="14" max="16384" width="9.125" style="15" customWidth="1"/>
  </cols>
  <sheetData>
    <row r="1" ht="15.75" hidden="1">
      <c r="B1" s="14"/>
    </row>
    <row r="2" ht="15.75" hidden="1">
      <c r="B2" s="14"/>
    </row>
    <row r="3" spans="2:13" ht="28.5" customHeight="1">
      <c r="B3" s="93" t="s">
        <v>83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ht="16.5" thickBot="1">
      <c r="B4" s="14"/>
    </row>
    <row r="5" spans="2:4" ht="16.5" thickBot="1">
      <c r="B5" s="17" t="s">
        <v>11</v>
      </c>
      <c r="C5" s="18" t="s">
        <v>37</v>
      </c>
      <c r="D5" s="18" t="s">
        <v>12</v>
      </c>
    </row>
    <row r="6" spans="2:4" ht="16.5" thickBot="1">
      <c r="B6" s="19">
        <v>1</v>
      </c>
      <c r="C6" s="20">
        <v>2</v>
      </c>
      <c r="D6" s="20">
        <v>3</v>
      </c>
    </row>
    <row r="7" spans="2:4" ht="24" customHeight="1" thickBot="1">
      <c r="B7" s="21" t="s">
        <v>1</v>
      </c>
      <c r="C7" s="20">
        <v>10</v>
      </c>
      <c r="D7" s="33"/>
    </row>
    <row r="8" spans="2:4" ht="24" customHeight="1" thickBot="1">
      <c r="B8" s="21" t="s">
        <v>72</v>
      </c>
      <c r="C8" s="20">
        <v>20</v>
      </c>
      <c r="D8" s="34">
        <f>(D7+D9)-D10</f>
        <v>0</v>
      </c>
    </row>
    <row r="9" spans="2:4" ht="26.25" customHeight="1" thickBot="1">
      <c r="B9" s="21" t="s">
        <v>84</v>
      </c>
      <c r="C9" s="20">
        <v>30</v>
      </c>
      <c r="D9" s="33"/>
    </row>
    <row r="10" spans="2:4" ht="27.75" customHeight="1" thickBot="1">
      <c r="B10" s="21" t="s">
        <v>85</v>
      </c>
      <c r="C10" s="20">
        <v>40</v>
      </c>
      <c r="D10" s="33"/>
    </row>
    <row r="11" ht="15.75">
      <c r="B11" s="14"/>
    </row>
    <row r="12" ht="30" customHeight="1">
      <c r="B12" s="14" t="s">
        <v>86</v>
      </c>
    </row>
    <row r="13" spans="2:4" ht="15.75">
      <c r="B13" s="94" t="s">
        <v>87</v>
      </c>
      <c r="C13" s="94"/>
      <c r="D13" s="94"/>
    </row>
    <row r="14" ht="16.5" thickBot="1">
      <c r="B14" s="14"/>
    </row>
    <row r="15" spans="2:4" ht="23.25" customHeight="1" thickBot="1">
      <c r="B15" s="17" t="s">
        <v>11</v>
      </c>
      <c r="C15" s="18" t="s">
        <v>37</v>
      </c>
      <c r="D15" s="18" t="s">
        <v>12</v>
      </c>
    </row>
    <row r="16" spans="2:4" ht="24" customHeight="1" thickBot="1">
      <c r="B16" s="19">
        <v>1</v>
      </c>
      <c r="C16" s="20">
        <v>2</v>
      </c>
      <c r="D16" s="20">
        <v>3</v>
      </c>
    </row>
    <row r="17" spans="2:4" ht="34.5" customHeight="1" thickBot="1">
      <c r="B17" s="21" t="s">
        <v>88</v>
      </c>
      <c r="C17" s="20">
        <v>10</v>
      </c>
      <c r="D17" s="22"/>
    </row>
    <row r="18" spans="2:4" ht="87" customHeight="1" thickBot="1">
      <c r="B18" s="24" t="s">
        <v>89</v>
      </c>
      <c r="C18" s="20">
        <v>20</v>
      </c>
      <c r="D18" s="22"/>
    </row>
    <row r="19" spans="2:4" ht="59.25" customHeight="1" thickBot="1">
      <c r="B19" s="21" t="s">
        <v>90</v>
      </c>
      <c r="C19" s="20">
        <v>30</v>
      </c>
      <c r="D19" s="22"/>
    </row>
    <row r="20" ht="15.75">
      <c r="B20" s="14"/>
    </row>
    <row r="21" spans="2:4" ht="69" customHeight="1">
      <c r="B21" s="93" t="s">
        <v>122</v>
      </c>
      <c r="C21" s="93"/>
      <c r="D21" s="93"/>
    </row>
    <row r="22" spans="2:4" ht="30.75" customHeight="1">
      <c r="B22" s="95" t="s">
        <v>91</v>
      </c>
      <c r="C22" s="95"/>
      <c r="D22" s="95"/>
    </row>
    <row r="23" ht="15.75">
      <c r="B23" s="14"/>
    </row>
    <row r="24" ht="15.75">
      <c r="B24" s="14" t="s">
        <v>92</v>
      </c>
    </row>
    <row r="25" ht="15.75">
      <c r="B25" s="14"/>
    </row>
    <row r="26" spans="2:4" ht="44.25" customHeight="1">
      <c r="B26" s="93" t="s">
        <v>117</v>
      </c>
      <c r="C26" s="93"/>
      <c r="D26" s="93"/>
    </row>
    <row r="27" spans="2:4" ht="33" customHeight="1">
      <c r="B27" s="93" t="s">
        <v>93</v>
      </c>
      <c r="C27" s="93"/>
      <c r="D27" s="93"/>
    </row>
    <row r="28" ht="15.75">
      <c r="B28" s="14"/>
    </row>
    <row r="29" spans="2:4" ht="53.25" customHeight="1">
      <c r="B29" s="93" t="s">
        <v>139</v>
      </c>
      <c r="C29" s="93"/>
      <c r="D29" s="93"/>
    </row>
    <row r="30" spans="2:4" ht="20.25" customHeight="1">
      <c r="B30" s="16" t="s">
        <v>94</v>
      </c>
      <c r="C30" s="16"/>
      <c r="D30" s="16"/>
    </row>
    <row r="31" ht="15.75">
      <c r="B31" s="14"/>
    </row>
    <row r="32" ht="59.25" customHeight="1">
      <c r="B32" s="14" t="s">
        <v>142</v>
      </c>
    </row>
    <row r="33" ht="15.75">
      <c r="B33" s="14" t="s">
        <v>95</v>
      </c>
    </row>
  </sheetData>
  <sheetProtection/>
  <mergeCells count="7">
    <mergeCell ref="B27:D27"/>
    <mergeCell ref="B29:D29"/>
    <mergeCell ref="B3:M3"/>
    <mergeCell ref="B13:D13"/>
    <mergeCell ref="B21:D21"/>
    <mergeCell ref="B22:D22"/>
    <mergeCell ref="B26:D26"/>
  </mergeCells>
  <hyperlinks>
    <hyperlink ref="B18" r:id="rId1" display="consultantplus://offline/ref=891A66472F5422D728CDBE0A2F11DC4A3BCD11A52352C04FF9D552ED84r3g5F"/>
  </hyperlinks>
  <printOptions/>
  <pageMargins left="0.5905511811023623" right="0.1968503937007874" top="0.3937007874015748" bottom="0.1968503937007874" header="0" footer="0"/>
  <pageSetup fitToHeight="1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XTreme.ws</cp:lastModifiedBy>
  <cp:lastPrinted>2017-10-11T10:50:53Z</cp:lastPrinted>
  <dcterms:created xsi:type="dcterms:W3CDTF">2008-10-01T13:21:49Z</dcterms:created>
  <dcterms:modified xsi:type="dcterms:W3CDTF">2017-10-13T05:23:53Z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